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16275" windowHeight="109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E324" i="9" s="1"/>
  <c r="B324" i="9" s="1"/>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B278" i="9" s="1"/>
  <c r="L278" i="9"/>
  <c r="E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L254" i="9"/>
  <c r="F254" i="9" s="1"/>
  <c r="B254" i="9" s="1"/>
  <c r="E254" i="9"/>
  <c r="M253" i="9"/>
  <c r="L253" i="9"/>
  <c r="F253" i="9"/>
  <c r="E253" i="9"/>
  <c r="B253" i="9" s="1"/>
  <c r="M252" i="9"/>
  <c r="L252" i="9"/>
  <c r="F252" i="9"/>
  <c r="B252" i="9" s="1"/>
  <c r="E252" i="9"/>
  <c r="M251" i="9"/>
  <c r="L251" i="9"/>
  <c r="F251" i="9" s="1"/>
  <c r="B251" i="9" s="1"/>
  <c r="E251" i="9"/>
  <c r="M250" i="9"/>
  <c r="L250" i="9"/>
  <c r="F250" i="9" s="1"/>
  <c r="B250" i="9" s="1"/>
  <c r="E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s="1"/>
  <c r="B244" i="9" s="1"/>
  <c r="E244" i="9"/>
  <c r="M243" i="9"/>
  <c r="L243" i="9"/>
  <c r="E243" i="9"/>
  <c r="M242" i="9"/>
  <c r="L242" i="9"/>
  <c r="F242" i="9" s="1"/>
  <c r="B242" i="9" s="1"/>
  <c r="E242" i="9"/>
  <c r="M241" i="9"/>
  <c r="L241" i="9"/>
  <c r="F241" i="9"/>
  <c r="E241" i="9"/>
  <c r="B241" i="9" s="1"/>
  <c r="M240" i="9"/>
  <c r="L240" i="9"/>
  <c r="F240" i="9"/>
  <c r="B240" i="9" s="1"/>
  <c r="E240" i="9"/>
  <c r="M239" i="9"/>
  <c r="L239" i="9"/>
  <c r="E239" i="9"/>
  <c r="M238" i="9"/>
  <c r="L238" i="9"/>
  <c r="F238" i="9" s="1"/>
  <c r="B238" i="9" s="1"/>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F232" i="9" s="1"/>
  <c r="B232" i="9" s="1"/>
  <c r="L232" i="9"/>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F127" i="9"/>
  <c r="H126" i="9"/>
  <c r="E126" i="9" s="1"/>
  <c r="B126" i="9" s="1"/>
  <c r="G126" i="9"/>
  <c r="F126" i="9"/>
  <c r="H125" i="9"/>
  <c r="G125" i="9"/>
  <c r="F125" i="9"/>
  <c r="E125" i="9"/>
  <c r="B125" i="9" s="1"/>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F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F108" i="9"/>
  <c r="B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F46" i="9"/>
  <c r="H45" i="9"/>
  <c r="G45" i="9"/>
  <c r="F45" i="9"/>
  <c r="E45" i="9"/>
  <c r="B45" i="9" s="1"/>
  <c r="H44" i="9"/>
  <c r="E44" i="9" s="1"/>
  <c r="G44" i="9"/>
  <c r="F44" i="9"/>
  <c r="H43" i="9"/>
  <c r="G43" i="9"/>
  <c r="E43" i="9" s="1"/>
  <c r="B43" i="9" s="1"/>
  <c r="F43" i="9"/>
  <c r="H42" i="9"/>
  <c r="G42" i="9"/>
  <c r="F42" i="9"/>
  <c r="H41" i="9"/>
  <c r="G41" i="9"/>
  <c r="F41" i="9"/>
  <c r="H40" i="9"/>
  <c r="E40" i="9" s="1"/>
  <c r="B40" i="9" s="1"/>
  <c r="G40" i="9"/>
  <c r="F40" i="9"/>
  <c r="H39" i="9"/>
  <c r="G39" i="9"/>
  <c r="E39" i="9" s="1"/>
  <c r="B39" i="9" s="1"/>
  <c r="F39" i="9"/>
  <c r="H38" i="9"/>
  <c r="G38" i="9"/>
  <c r="F38" i="9"/>
  <c r="H37" i="9"/>
  <c r="G37" i="9"/>
  <c r="F37" i="9"/>
  <c r="H36" i="9"/>
  <c r="G36" i="9"/>
  <c r="F36" i="9"/>
  <c r="H35" i="9"/>
  <c r="G35" i="9"/>
  <c r="E35" i="9" s="1"/>
  <c r="B35" i="9" s="1"/>
  <c r="F35" i="9"/>
  <c r="H34" i="9"/>
  <c r="G34" i="9"/>
  <c r="F34" i="9"/>
  <c r="H33" i="9"/>
  <c r="G33" i="9"/>
  <c r="F33" i="9"/>
  <c r="E33" i="9"/>
  <c r="B33" i="9" s="1"/>
  <c r="H32" i="9"/>
  <c r="E32" i="9" s="1"/>
  <c r="B32" i="9" s="1"/>
  <c r="G32" i="9"/>
  <c r="F32" i="9"/>
  <c r="H31" i="9"/>
  <c r="G31" i="9"/>
  <c r="F31" i="9"/>
  <c r="H30" i="9"/>
  <c r="G30" i="9"/>
  <c r="F30" i="9"/>
  <c r="H29" i="9"/>
  <c r="G29" i="9"/>
  <c r="F29" i="9"/>
  <c r="E29" i="9"/>
  <c r="B29" i="9" s="1"/>
  <c r="H28" i="9"/>
  <c r="E28" i="9" s="1"/>
  <c r="G28" i="9"/>
  <c r="F28" i="9"/>
  <c r="H27" i="9"/>
  <c r="G27" i="9"/>
  <c r="E27" i="9" s="1"/>
  <c r="B27" i="9" s="1"/>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51" i="8" s="1"/>
  <c r="C1628" i="1" s="1"/>
  <c r="D46" i="8"/>
  <c r="D37" i="8"/>
  <c r="D27" i="8"/>
  <c r="D25" i="8" s="1"/>
  <c r="C1602" i="1" s="1"/>
  <c r="G1602" i="1" s="1"/>
  <c r="D18" i="8"/>
  <c r="D8" i="8"/>
  <c r="D6" i="8" s="1"/>
  <c r="C1583" i="1" s="1"/>
  <c r="E44" i="7"/>
  <c r="D44" i="7"/>
  <c r="E39" i="7"/>
  <c r="D39" i="7"/>
  <c r="D38" i="7" s="1"/>
  <c r="E38" i="7"/>
  <c r="E30" i="7"/>
  <c r="D30" i="7"/>
  <c r="E23" i="7"/>
  <c r="E22" i="7" s="1"/>
  <c r="D23" i="7"/>
  <c r="C1556" i="1" s="1"/>
  <c r="E14" i="7"/>
  <c r="D14" i="7"/>
  <c r="E7" i="7"/>
  <c r="D1540"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H1024" i="1" s="1"/>
  <c r="D19" i="5"/>
  <c r="F18" i="5"/>
  <c r="F17" i="5"/>
  <c r="F16" i="5"/>
  <c r="F15" i="5"/>
  <c r="F14" i="5"/>
  <c r="F13" i="5"/>
  <c r="E13" i="5"/>
  <c r="E12" i="5" s="1"/>
  <c r="D1017"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E431" i="4"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F427" i="4"/>
  <c r="E427" i="4"/>
  <c r="D427" i="4"/>
  <c r="E426" i="4"/>
  <c r="D421" i="1" s="1"/>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26" i="1" s="1"/>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E221" i="4" s="1"/>
  <c r="D217" i="1"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E106" i="4" s="1"/>
  <c r="D102"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G1683" i="1" s="1"/>
  <c r="G1682" i="1"/>
  <c r="C1682" i="1"/>
  <c r="H1682"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C1634" i="1"/>
  <c r="H1634"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H1611" i="1"/>
  <c r="C1611" i="1"/>
  <c r="G1611" i="1" s="1"/>
  <c r="G1610" i="1"/>
  <c r="C1610" i="1"/>
  <c r="H1610" i="1" s="1"/>
  <c r="G1609" i="1"/>
  <c r="C1609" i="1"/>
  <c r="H1609" i="1" s="1"/>
  <c r="C1608" i="1"/>
  <c r="H1607" i="1"/>
  <c r="C1607" i="1"/>
  <c r="G1607" i="1" s="1"/>
  <c r="C1606" i="1"/>
  <c r="H1606" i="1" s="1"/>
  <c r="C1605" i="1"/>
  <c r="H1605" i="1" s="1"/>
  <c r="C1604" i="1"/>
  <c r="H1603" i="1"/>
  <c r="C1603" i="1"/>
  <c r="G1603" i="1" s="1"/>
  <c r="C1601" i="1"/>
  <c r="H1601" i="1" s="1"/>
  <c r="C1600" i="1"/>
  <c r="H1599" i="1"/>
  <c r="C1599" i="1"/>
  <c r="G1599" i="1" s="1"/>
  <c r="H1598" i="1"/>
  <c r="G1598" i="1"/>
  <c r="C1598" i="1"/>
  <c r="G1597" i="1"/>
  <c r="C1597" i="1"/>
  <c r="H1597" i="1" s="1"/>
  <c r="C1596" i="1"/>
  <c r="H1595" i="1"/>
  <c r="C1595" i="1"/>
  <c r="G1595" i="1" s="1"/>
  <c r="C1594" i="1"/>
  <c r="H1594" i="1" s="1"/>
  <c r="C1593" i="1"/>
  <c r="H1593" i="1" s="1"/>
  <c r="C1592" i="1"/>
  <c r="H1591" i="1"/>
  <c r="C1591" i="1"/>
  <c r="G1591" i="1" s="1"/>
  <c r="H1590" i="1"/>
  <c r="G1590" i="1"/>
  <c r="C1590" i="1"/>
  <c r="G1589" i="1"/>
  <c r="C1589" i="1"/>
  <c r="H1589" i="1" s="1"/>
  <c r="C1588" i="1"/>
  <c r="C1587" i="1"/>
  <c r="G1587" i="1" s="1"/>
  <c r="H1586" i="1"/>
  <c r="G1586" i="1"/>
  <c r="C1586" i="1"/>
  <c r="C1584" i="1"/>
  <c r="H1582" i="1"/>
  <c r="G1582" i="1"/>
  <c r="C1582" i="1"/>
  <c r="D1581" i="1"/>
  <c r="C1581" i="1"/>
  <c r="G1580" i="1"/>
  <c r="D1580" i="1"/>
  <c r="H1580" i="1" s="1"/>
  <c r="C1580" i="1"/>
  <c r="D1579" i="1"/>
  <c r="C1579" i="1"/>
  <c r="G1578" i="1"/>
  <c r="D1578" i="1"/>
  <c r="H1578" i="1" s="1"/>
  <c r="C1578" i="1"/>
  <c r="G1577" i="1"/>
  <c r="D1577" i="1"/>
  <c r="H1577" i="1" s="1"/>
  <c r="C1577" i="1"/>
  <c r="D1576" i="1"/>
  <c r="C1576" i="1"/>
  <c r="G1575" i="1"/>
  <c r="I1575" i="1" s="1"/>
  <c r="D1575" i="1"/>
  <c r="H1575" i="1" s="1"/>
  <c r="C1575" i="1"/>
  <c r="D1574" i="1"/>
  <c r="C1574" i="1"/>
  <c r="G1573" i="1"/>
  <c r="I1573" i="1" s="1"/>
  <c r="D1573" i="1"/>
  <c r="H1573" i="1" s="1"/>
  <c r="C1573" i="1"/>
  <c r="G1572" i="1"/>
  <c r="D1572" i="1"/>
  <c r="H1572" i="1" s="1"/>
  <c r="C1572" i="1"/>
  <c r="G1571" i="1"/>
  <c r="D1571" i="1"/>
  <c r="H1571" i="1" s="1"/>
  <c r="C1571" i="1"/>
  <c r="D1570" i="1"/>
  <c r="C1570" i="1"/>
  <c r="G1569" i="1"/>
  <c r="I1569" i="1" s="1"/>
  <c r="D1569" i="1"/>
  <c r="H1569" i="1" s="1"/>
  <c r="C1569" i="1"/>
  <c r="D1568" i="1"/>
  <c r="C1568" i="1"/>
  <c r="G1567" i="1"/>
  <c r="I1567" i="1" s="1"/>
  <c r="D1567" i="1"/>
  <c r="H1567" i="1" s="1"/>
  <c r="C1567" i="1"/>
  <c r="D1566" i="1"/>
  <c r="C1566" i="1"/>
  <c r="G1565" i="1"/>
  <c r="I1565" i="1" s="1"/>
  <c r="D1565" i="1"/>
  <c r="H1565" i="1" s="1"/>
  <c r="C1565" i="1"/>
  <c r="D1564" i="1"/>
  <c r="C1564" i="1"/>
  <c r="D1563" i="1"/>
  <c r="C1563" i="1"/>
  <c r="G1562" i="1"/>
  <c r="I1562" i="1" s="1"/>
  <c r="D1562" i="1"/>
  <c r="H1562" i="1" s="1"/>
  <c r="C1562" i="1"/>
  <c r="D1561" i="1"/>
  <c r="C1561" i="1"/>
  <c r="G1560" i="1"/>
  <c r="I1560" i="1" s="1"/>
  <c r="D1560" i="1"/>
  <c r="H1560" i="1" s="1"/>
  <c r="C1560" i="1"/>
  <c r="D1559" i="1"/>
  <c r="C1559" i="1"/>
  <c r="D1558" i="1"/>
  <c r="C1558" i="1"/>
  <c r="G1558" i="1" s="1"/>
  <c r="D1557" i="1"/>
  <c r="C1557" i="1"/>
  <c r="D1556" i="1"/>
  <c r="D1555" i="1"/>
  <c r="G1554" i="1"/>
  <c r="I1554" i="1" s="1"/>
  <c r="D1554" i="1"/>
  <c r="H1554" i="1" s="1"/>
  <c r="C1554" i="1"/>
  <c r="D1553" i="1"/>
  <c r="C1553" i="1"/>
  <c r="G1552" i="1"/>
  <c r="I1552" i="1" s="1"/>
  <c r="D1552" i="1"/>
  <c r="H1552" i="1" s="1"/>
  <c r="C1552" i="1"/>
  <c r="D1551" i="1"/>
  <c r="C1551" i="1"/>
  <c r="G1550" i="1"/>
  <c r="I1550" i="1" s="1"/>
  <c r="D1550" i="1"/>
  <c r="H1550" i="1" s="1"/>
  <c r="C1550" i="1"/>
  <c r="D1549" i="1"/>
  <c r="C1549" i="1"/>
  <c r="G1548" i="1"/>
  <c r="I1548" i="1" s="1"/>
  <c r="D1548" i="1"/>
  <c r="H1548" i="1" s="1"/>
  <c r="C1548" i="1"/>
  <c r="H1547" i="1"/>
  <c r="G1547" i="1"/>
  <c r="D1547" i="1"/>
  <c r="C1547" i="1"/>
  <c r="J1547" i="1" s="1"/>
  <c r="D1546" i="1"/>
  <c r="J1546" i="1" s="1"/>
  <c r="C1546" i="1"/>
  <c r="H1545" i="1"/>
  <c r="G1545" i="1"/>
  <c r="D1545" i="1"/>
  <c r="C1545" i="1"/>
  <c r="J1545" i="1" s="1"/>
  <c r="J1544" i="1"/>
  <c r="D1544" i="1"/>
  <c r="C1544" i="1"/>
  <c r="G1544" i="1" s="1"/>
  <c r="H1543" i="1"/>
  <c r="G1543" i="1"/>
  <c r="I1543" i="1" s="1"/>
  <c r="D1543" i="1"/>
  <c r="C1543" i="1"/>
  <c r="J1543" i="1" s="1"/>
  <c r="D1542" i="1"/>
  <c r="J1542" i="1" s="1"/>
  <c r="C1542" i="1"/>
  <c r="D1541" i="1"/>
  <c r="H1541" i="1" s="1"/>
  <c r="C1541" i="1"/>
  <c r="J1541"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G1390" i="1" s="1"/>
  <c r="D1389" i="1"/>
  <c r="C1389" i="1"/>
  <c r="D1388" i="1"/>
  <c r="C1388" i="1"/>
  <c r="H1387" i="1"/>
  <c r="D1387" i="1"/>
  <c r="C1387" i="1"/>
  <c r="G1387" i="1" s="1"/>
  <c r="D1386" i="1"/>
  <c r="C1386" i="1"/>
  <c r="H1386" i="1" s="1"/>
  <c r="D1385" i="1"/>
  <c r="C1385" i="1"/>
  <c r="H1385" i="1" s="1"/>
  <c r="H1384" i="1"/>
  <c r="D1384" i="1"/>
  <c r="C1384" i="1"/>
  <c r="G1384" i="1" s="1"/>
  <c r="D1383" i="1"/>
  <c r="G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D1368" i="1"/>
  <c r="G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G1347" i="1"/>
  <c r="D1347" i="1"/>
  <c r="H1347" i="1" s="1"/>
  <c r="C1347" i="1"/>
  <c r="D1346" i="1"/>
  <c r="H1346" i="1" s="1"/>
  <c r="C1346" i="1"/>
  <c r="H1345" i="1"/>
  <c r="G1345" i="1"/>
  <c r="D1345" i="1"/>
  <c r="C1345" i="1"/>
  <c r="H1344" i="1"/>
  <c r="G1344" i="1"/>
  <c r="D1344" i="1"/>
  <c r="C1344" i="1"/>
  <c r="H1343" i="1"/>
  <c r="G1343" i="1"/>
  <c r="D1343" i="1"/>
  <c r="C1343" i="1"/>
  <c r="H1342" i="1"/>
  <c r="G1342" i="1"/>
  <c r="D1342" i="1"/>
  <c r="C1342" i="1"/>
  <c r="H1341" i="1"/>
  <c r="G1341" i="1"/>
  <c r="D1341" i="1"/>
  <c r="C1341"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H1311" i="1"/>
  <c r="G1311" i="1"/>
  <c r="D1311" i="1"/>
  <c r="C1311" i="1"/>
  <c r="D1310" i="1"/>
  <c r="H1310" i="1" s="1"/>
  <c r="C1310" i="1"/>
  <c r="D1309" i="1"/>
  <c r="H1309" i="1" s="1"/>
  <c r="C1309" i="1"/>
  <c r="D1308" i="1"/>
  <c r="H1308" i="1" s="1"/>
  <c r="C1308" i="1"/>
  <c r="D1307" i="1"/>
  <c r="C1307" i="1"/>
  <c r="H1307" i="1" s="1"/>
  <c r="D1306" i="1"/>
  <c r="G1306" i="1" s="1"/>
  <c r="C1306" i="1"/>
  <c r="G1305" i="1"/>
  <c r="D1305" i="1"/>
  <c r="H1305" i="1" s="1"/>
  <c r="C1305" i="1"/>
  <c r="G1304" i="1"/>
  <c r="D1304" i="1"/>
  <c r="H1304" i="1" s="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D1266" i="1"/>
  <c r="G1266" i="1" s="1"/>
  <c r="C1266" i="1"/>
  <c r="D1265" i="1"/>
  <c r="H1265" i="1" s="1"/>
  <c r="C1265" i="1"/>
  <c r="C1264" i="1"/>
  <c r="G1263" i="1"/>
  <c r="D1263" i="1"/>
  <c r="H1263" i="1" s="1"/>
  <c r="C1263" i="1"/>
  <c r="D1262" i="1"/>
  <c r="H1262" i="1" s="1"/>
  <c r="C1262" i="1"/>
  <c r="D1261" i="1"/>
  <c r="H1261" i="1" s="1"/>
  <c r="C1261" i="1"/>
  <c r="C1260" i="1"/>
  <c r="C1259" i="1"/>
  <c r="D1258" i="1"/>
  <c r="H1258" i="1" s="1"/>
  <c r="C1258" i="1"/>
  <c r="D1257" i="1"/>
  <c r="H1257" i="1" s="1"/>
  <c r="C1257" i="1"/>
  <c r="D1256" i="1"/>
  <c r="H1256" i="1" s="1"/>
  <c r="C1256" i="1"/>
  <c r="H1254" i="1"/>
  <c r="G1254" i="1"/>
  <c r="D1254" i="1"/>
  <c r="C1254" i="1"/>
  <c r="H1253" i="1"/>
  <c r="G1253" i="1"/>
  <c r="D1253" i="1"/>
  <c r="C1253"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G1183"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G1092"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H1029" i="1" s="1"/>
  <c r="C1029" i="1"/>
  <c r="H1028" i="1"/>
  <c r="G1028" i="1"/>
  <c r="D1028" i="1"/>
  <c r="C1028" i="1"/>
  <c r="D1027" i="1"/>
  <c r="H1027" i="1" s="1"/>
  <c r="C1027" i="1"/>
  <c r="D1026" i="1"/>
  <c r="H1026" i="1" s="1"/>
  <c r="C1026" i="1"/>
  <c r="D1025" i="1"/>
  <c r="H1025" i="1" s="1"/>
  <c r="C1025" i="1"/>
  <c r="C1024" i="1"/>
  <c r="D1023" i="1"/>
  <c r="H1023" i="1" s="1"/>
  <c r="C1023" i="1"/>
  <c r="D1022" i="1"/>
  <c r="H1022" i="1" s="1"/>
  <c r="C1022" i="1"/>
  <c r="H1021" i="1"/>
  <c r="G1021" i="1"/>
  <c r="D1021" i="1"/>
  <c r="C1021" i="1"/>
  <c r="D1020" i="1"/>
  <c r="H1020" i="1" s="1"/>
  <c r="C1020" i="1"/>
  <c r="G1019" i="1"/>
  <c r="D1019" i="1"/>
  <c r="H1019" i="1" s="1"/>
  <c r="C1019" i="1"/>
  <c r="C1018" i="1"/>
  <c r="C1017" i="1"/>
  <c r="G1016" i="1"/>
  <c r="D1016" i="1"/>
  <c r="H1016" i="1" s="1"/>
  <c r="C1016" i="1"/>
  <c r="G1015" i="1"/>
  <c r="D1015" i="1"/>
  <c r="H1015" i="1" s="1"/>
  <c r="C1015" i="1"/>
  <c r="H1014" i="1"/>
  <c r="G1014" i="1"/>
  <c r="D1014" i="1"/>
  <c r="C1014" i="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D727" i="1"/>
  <c r="C727" i="1"/>
  <c r="D726" i="1"/>
  <c r="H726" i="1" s="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C649" i="1"/>
  <c r="H648" i="1"/>
  <c r="G648" i="1"/>
  <c r="D648" i="1"/>
  <c r="C648" i="1"/>
  <c r="D647" i="1"/>
  <c r="H647" i="1" s="1"/>
  <c r="C647" i="1"/>
  <c r="H646" i="1"/>
  <c r="D646" i="1"/>
  <c r="G646" i="1" s="1"/>
  <c r="C646" i="1"/>
  <c r="D645" i="1"/>
  <c r="H645" i="1" s="1"/>
  <c r="C645"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G423" i="1" s="1"/>
  <c r="C423" i="1"/>
  <c r="D422" i="1"/>
  <c r="G422" i="1" s="1"/>
  <c r="C422" i="1"/>
  <c r="C421" i="1"/>
  <c r="H416"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G300" i="1"/>
  <c r="D300" i="1"/>
  <c r="C300" i="1"/>
  <c r="H299" i="1"/>
  <c r="G299" i="1"/>
  <c r="D299" i="1"/>
  <c r="C299" i="1"/>
  <c r="H298" i="1"/>
  <c r="D298" i="1"/>
  <c r="G298" i="1" s="1"/>
  <c r="C298" i="1"/>
  <c r="H294" i="1"/>
  <c r="D294" i="1"/>
  <c r="C294" i="1"/>
  <c r="G294" i="1" s="1"/>
  <c r="D293" i="1"/>
  <c r="C293" i="1"/>
  <c r="G293" i="1" s="1"/>
  <c r="D292" i="1"/>
  <c r="C292" i="1"/>
  <c r="G292" i="1" s="1"/>
  <c r="H291" i="1"/>
  <c r="D291" i="1"/>
  <c r="C291" i="1"/>
  <c r="G291" i="1" s="1"/>
  <c r="H290" i="1"/>
  <c r="D290" i="1"/>
  <c r="C290" i="1"/>
  <c r="G290" i="1" s="1"/>
  <c r="D289" i="1"/>
  <c r="C289" i="1"/>
  <c r="G289" i="1" s="1"/>
  <c r="D288" i="1"/>
  <c r="C288" i="1"/>
  <c r="G288" i="1" s="1"/>
  <c r="H287" i="1"/>
  <c r="D287" i="1"/>
  <c r="C287" i="1"/>
  <c r="G287" i="1" s="1"/>
  <c r="H286" i="1"/>
  <c r="D286" i="1"/>
  <c r="C286" i="1"/>
  <c r="G286" i="1" s="1"/>
  <c r="D285" i="1"/>
  <c r="C285" i="1"/>
  <c r="G285"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H271" i="1"/>
  <c r="D271" i="1"/>
  <c r="C271" i="1"/>
  <c r="G271" i="1" s="1"/>
  <c r="H270" i="1"/>
  <c r="D270" i="1"/>
  <c r="C270" i="1"/>
  <c r="G270"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C226" i="1"/>
  <c r="G226" i="1" s="1"/>
  <c r="D225" i="1"/>
  <c r="C225" i="1"/>
  <c r="H225" i="1" s="1"/>
  <c r="D224" i="1"/>
  <c r="C224" i="1"/>
  <c r="H224" i="1" s="1"/>
  <c r="G223" i="1"/>
  <c r="D223" i="1"/>
  <c r="C223" i="1"/>
  <c r="H223" i="1" s="1"/>
  <c r="G222" i="1"/>
  <c r="D222" i="1"/>
  <c r="C222" i="1"/>
  <c r="H222" i="1" s="1"/>
  <c r="D221" i="1"/>
  <c r="C221" i="1"/>
  <c r="H221" i="1" s="1"/>
  <c r="D220" i="1"/>
  <c r="C220" i="1"/>
  <c r="H220" i="1" s="1"/>
  <c r="G219" i="1"/>
  <c r="D219" i="1"/>
  <c r="C219" i="1"/>
  <c r="H219" i="1" s="1"/>
  <c r="G218" i="1"/>
  <c r="D218" i="1"/>
  <c r="C218" i="1"/>
  <c r="H218" i="1" s="1"/>
  <c r="H216" i="1"/>
  <c r="D216" i="1"/>
  <c r="C216" i="1"/>
  <c r="G216" i="1" s="1"/>
  <c r="H215" i="1"/>
  <c r="D215" i="1"/>
  <c r="C215" i="1"/>
  <c r="G215" i="1" s="1"/>
  <c r="D214" i="1"/>
  <c r="C214" i="1"/>
  <c r="G214" i="1" s="1"/>
  <c r="D213" i="1"/>
  <c r="C213" i="1"/>
  <c r="G213" i="1" s="1"/>
  <c r="H212" i="1"/>
  <c r="D212" i="1"/>
  <c r="C212" i="1"/>
  <c r="G212" i="1" s="1"/>
  <c r="H211" i="1"/>
  <c r="D211" i="1"/>
  <c r="C211" i="1"/>
  <c r="G211" i="1" s="1"/>
  <c r="D210" i="1"/>
  <c r="C210" i="1"/>
  <c r="G210" i="1" s="1"/>
  <c r="D209" i="1"/>
  <c r="C209" i="1"/>
  <c r="G209" i="1" s="1"/>
  <c r="H208" i="1"/>
  <c r="D208" i="1"/>
  <c r="C208" i="1"/>
  <c r="G208" i="1" s="1"/>
  <c r="H207" i="1"/>
  <c r="D207" i="1"/>
  <c r="C207" i="1"/>
  <c r="G207" i="1" s="1"/>
  <c r="D206" i="1"/>
  <c r="C206" i="1"/>
  <c r="G206" i="1" s="1"/>
  <c r="D205" i="1"/>
  <c r="C205" i="1"/>
  <c r="G205" i="1" s="1"/>
  <c r="H204" i="1"/>
  <c r="D204" i="1"/>
  <c r="C204" i="1"/>
  <c r="G204" i="1" s="1"/>
  <c r="H203" i="1"/>
  <c r="D203" i="1"/>
  <c r="C203" i="1"/>
  <c r="G203" i="1" s="1"/>
  <c r="D202" i="1"/>
  <c r="C202" i="1"/>
  <c r="G202" i="1" s="1"/>
  <c r="D201" i="1"/>
  <c r="C201" i="1"/>
  <c r="G201" i="1" s="1"/>
  <c r="H200" i="1"/>
  <c r="D200" i="1"/>
  <c r="C200" i="1"/>
  <c r="G200" i="1" s="1"/>
  <c r="H199" i="1"/>
  <c r="D199" i="1"/>
  <c r="C199" i="1"/>
  <c r="G199" i="1" s="1"/>
  <c r="D198" i="1"/>
  <c r="C198" i="1"/>
  <c r="G198" i="1" s="1"/>
  <c r="D197" i="1"/>
  <c r="C197" i="1"/>
  <c r="H196" i="1"/>
  <c r="D196" i="1"/>
  <c r="C196" i="1"/>
  <c r="G196" i="1" s="1"/>
  <c r="H195" i="1"/>
  <c r="D195" i="1"/>
  <c r="C195" i="1"/>
  <c r="G195" i="1" s="1"/>
  <c r="D194" i="1"/>
  <c r="C194" i="1"/>
  <c r="D193" i="1"/>
  <c r="C193" i="1"/>
  <c r="G193" i="1" s="1"/>
  <c r="H192" i="1"/>
  <c r="D192" i="1"/>
  <c r="C192" i="1"/>
  <c r="G192" i="1" s="1"/>
  <c r="H191" i="1"/>
  <c r="D191" i="1"/>
  <c r="C191" i="1"/>
  <c r="G191" i="1" s="1"/>
  <c r="D190" i="1"/>
  <c r="C190" i="1"/>
  <c r="D189" i="1"/>
  <c r="C189" i="1"/>
  <c r="G189" i="1" s="1"/>
  <c r="H188" i="1"/>
  <c r="D188" i="1"/>
  <c r="C188" i="1"/>
  <c r="G188" i="1" s="1"/>
  <c r="H187" i="1"/>
  <c r="D187" i="1"/>
  <c r="C187" i="1"/>
  <c r="G187" i="1" s="1"/>
  <c r="D186" i="1"/>
  <c r="C186" i="1"/>
  <c r="G186" i="1" s="1"/>
  <c r="D185" i="1"/>
  <c r="C185" i="1"/>
  <c r="G185" i="1" s="1"/>
  <c r="H184" i="1"/>
  <c r="D184" i="1"/>
  <c r="C184" i="1"/>
  <c r="G184" i="1" s="1"/>
  <c r="H183" i="1"/>
  <c r="D183" i="1"/>
  <c r="C183" i="1"/>
  <c r="G183" i="1" s="1"/>
  <c r="D182" i="1"/>
  <c r="C182" i="1"/>
  <c r="D181" i="1"/>
  <c r="C181" i="1"/>
  <c r="H180" i="1"/>
  <c r="D180" i="1"/>
  <c r="C180" i="1"/>
  <c r="G180" i="1" s="1"/>
  <c r="H179" i="1"/>
  <c r="D179" i="1"/>
  <c r="C179" i="1"/>
  <c r="G179" i="1" s="1"/>
  <c r="D178" i="1"/>
  <c r="C178" i="1"/>
  <c r="D177" i="1"/>
  <c r="C177" i="1"/>
  <c r="G177" i="1" s="1"/>
  <c r="H176" i="1"/>
  <c r="D176" i="1"/>
  <c r="C176" i="1"/>
  <c r="D175" i="1"/>
  <c r="H175" i="1" s="1"/>
  <c r="C175" i="1"/>
  <c r="C174" i="1"/>
  <c r="D173" i="1"/>
  <c r="C173" i="1"/>
  <c r="H172" i="1"/>
  <c r="D172" i="1"/>
  <c r="C172" i="1"/>
  <c r="G172" i="1" s="1"/>
  <c r="H171" i="1"/>
  <c r="D171" i="1"/>
  <c r="C171" i="1"/>
  <c r="D170" i="1"/>
  <c r="C170" i="1"/>
  <c r="D169" i="1"/>
  <c r="C169" i="1"/>
  <c r="H168" i="1"/>
  <c r="D168" i="1"/>
  <c r="C168" i="1"/>
  <c r="D167" i="1"/>
  <c r="H167" i="1" s="1"/>
  <c r="C167" i="1"/>
  <c r="D166" i="1"/>
  <c r="C166" i="1"/>
  <c r="D165" i="1"/>
  <c r="C165" i="1"/>
  <c r="H164" i="1"/>
  <c r="D164" i="1"/>
  <c r="C164" i="1"/>
  <c r="G164" i="1" s="1"/>
  <c r="H163" i="1"/>
  <c r="D163" i="1"/>
  <c r="C163" i="1"/>
  <c r="D162" i="1"/>
  <c r="C162" i="1"/>
  <c r="C161" i="1"/>
  <c r="G159" i="1"/>
  <c r="D159" i="1"/>
  <c r="C159" i="1"/>
  <c r="H159" i="1" s="1"/>
  <c r="D158" i="1"/>
  <c r="G158" i="1" s="1"/>
  <c r="C158" i="1"/>
  <c r="H158" i="1" s="1"/>
  <c r="G157" i="1"/>
  <c r="D157" i="1"/>
  <c r="C157" i="1"/>
  <c r="H157" i="1" s="1"/>
  <c r="G156" i="1"/>
  <c r="D156" i="1"/>
  <c r="C156" i="1"/>
  <c r="G155" i="1"/>
  <c r="D155" i="1"/>
  <c r="C155" i="1"/>
  <c r="G154" i="1"/>
  <c r="D154" i="1"/>
  <c r="C154" i="1"/>
  <c r="H154" i="1" s="1"/>
  <c r="G153" i="1"/>
  <c r="D153" i="1"/>
  <c r="C153" i="1"/>
  <c r="H153" i="1" s="1"/>
  <c r="G152" i="1"/>
  <c r="D152" i="1"/>
  <c r="C152" i="1"/>
  <c r="H152" i="1" s="1"/>
  <c r="D151" i="1"/>
  <c r="G151" i="1" s="1"/>
  <c r="C151" i="1"/>
  <c r="H151"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G131" i="1" s="1"/>
  <c r="C131" i="1"/>
  <c r="D130" i="1"/>
  <c r="G130" i="1" s="1"/>
  <c r="C130" i="1"/>
  <c r="H129" i="1"/>
  <c r="G129" i="1"/>
  <c r="D129" i="1"/>
  <c r="C129" i="1"/>
  <c r="H128" i="1"/>
  <c r="G128" i="1"/>
  <c r="D128" i="1"/>
  <c r="C128" i="1"/>
  <c r="H127" i="1"/>
  <c r="D127" i="1"/>
  <c r="G127" i="1" s="1"/>
  <c r="C127" i="1"/>
  <c r="H126" i="1"/>
  <c r="G126" i="1"/>
  <c r="D126" i="1"/>
  <c r="C126" i="1"/>
  <c r="H125" i="1"/>
  <c r="D125" i="1"/>
  <c r="G125" i="1" s="1"/>
  <c r="C125" i="1"/>
  <c r="H124" i="1"/>
  <c r="D124" i="1"/>
  <c r="G124" i="1" s="1"/>
  <c r="C124" i="1"/>
  <c r="H123" i="1"/>
  <c r="D123" i="1"/>
  <c r="G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1" i="1"/>
  <c r="C101" i="1"/>
  <c r="H101" i="1" s="1"/>
  <c r="D100" i="1"/>
  <c r="C100" i="1"/>
  <c r="H100" i="1" s="1"/>
  <c r="G99" i="1"/>
  <c r="D99" i="1"/>
  <c r="C99" i="1"/>
  <c r="H99" i="1" s="1"/>
  <c r="G98" i="1"/>
  <c r="D98" i="1"/>
  <c r="C98" i="1"/>
  <c r="H98" i="1" s="1"/>
  <c r="D97" i="1"/>
  <c r="C97" i="1"/>
  <c r="H97" i="1" s="1"/>
  <c r="D96" i="1"/>
  <c r="C96" i="1"/>
  <c r="H96" i="1" s="1"/>
  <c r="G95" i="1"/>
  <c r="D95" i="1"/>
  <c r="C95" i="1"/>
  <c r="H95" i="1" s="1"/>
  <c r="G94" i="1"/>
  <c r="D94" i="1"/>
  <c r="C94" i="1"/>
  <c r="H94" i="1" s="1"/>
  <c r="D93" i="1"/>
  <c r="C93" i="1"/>
  <c r="H93" i="1" s="1"/>
  <c r="D92" i="1"/>
  <c r="C92" i="1"/>
  <c r="H92" i="1" s="1"/>
  <c r="G91" i="1"/>
  <c r="D91" i="1"/>
  <c r="C91" i="1"/>
  <c r="H91" i="1" s="1"/>
  <c r="G90" i="1"/>
  <c r="D90" i="1"/>
  <c r="C90" i="1"/>
  <c r="H90" i="1" s="1"/>
  <c r="D89" i="1"/>
  <c r="C89" i="1"/>
  <c r="H89" i="1" s="1"/>
  <c r="D88" i="1"/>
  <c r="C88" i="1"/>
  <c r="H88" i="1" s="1"/>
  <c r="D87" i="1"/>
  <c r="G87" i="1" s="1"/>
  <c r="C87" i="1"/>
  <c r="G86" i="1"/>
  <c r="D86" i="1"/>
  <c r="C86" i="1"/>
  <c r="D85" i="1"/>
  <c r="C85" i="1"/>
  <c r="D84" i="1"/>
  <c r="C84" i="1"/>
  <c r="H84" i="1" s="1"/>
  <c r="G83" i="1"/>
  <c r="D83" i="1"/>
  <c r="C83" i="1"/>
  <c r="G82" i="1"/>
  <c r="D82" i="1"/>
  <c r="C82" i="1"/>
  <c r="D81" i="1"/>
  <c r="C81" i="1"/>
  <c r="D80" i="1"/>
  <c r="C80" i="1"/>
  <c r="H80" i="1" s="1"/>
  <c r="G79" i="1"/>
  <c r="D79" i="1"/>
  <c r="C79" i="1"/>
  <c r="D78" i="1"/>
  <c r="D77" i="1"/>
  <c r="C77" i="1"/>
  <c r="D76" i="1"/>
  <c r="C76" i="1"/>
  <c r="H76" i="1" s="1"/>
  <c r="G75" i="1"/>
  <c r="D75" i="1"/>
  <c r="C75" i="1"/>
  <c r="G74" i="1"/>
  <c r="D74" i="1"/>
  <c r="C74" i="1"/>
  <c r="D73" i="1"/>
  <c r="C73" i="1"/>
  <c r="D72" i="1"/>
  <c r="C72" i="1"/>
  <c r="H72" i="1" s="1"/>
  <c r="G71" i="1"/>
  <c r="D71" i="1"/>
  <c r="C71" i="1"/>
  <c r="G70" i="1"/>
  <c r="D70" i="1"/>
  <c r="C70" i="1"/>
  <c r="D69" i="1"/>
  <c r="C69" i="1"/>
  <c r="D68" i="1"/>
  <c r="C68" i="1"/>
  <c r="H68" i="1" s="1"/>
  <c r="G67" i="1"/>
  <c r="D67" i="1"/>
  <c r="C67" i="1"/>
  <c r="G66" i="1"/>
  <c r="D66" i="1"/>
  <c r="C66" i="1"/>
  <c r="D65" i="1"/>
  <c r="C65" i="1"/>
  <c r="D64" i="1"/>
  <c r="C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C45" i="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E311" i="9" l="1"/>
  <c r="B311" i="9" s="1"/>
  <c r="H1558" i="1"/>
  <c r="I1558" i="1" s="1"/>
  <c r="D22" i="7"/>
  <c r="G1541" i="1"/>
  <c r="G1594" i="1"/>
  <c r="G1685" i="1"/>
  <c r="G1593" i="1"/>
  <c r="G1601" i="1"/>
  <c r="G1634" i="1"/>
  <c r="D45" i="8"/>
  <c r="G1605" i="1"/>
  <c r="G1606" i="1"/>
  <c r="G1613" i="1"/>
  <c r="H1389" i="1"/>
  <c r="H1388" i="1"/>
  <c r="G1389" i="1"/>
  <c r="G1388" i="1"/>
  <c r="G1386" i="1"/>
  <c r="G1385" i="1"/>
  <c r="H1383" i="1"/>
  <c r="G1346" i="1"/>
  <c r="G1339" i="1"/>
  <c r="G1310" i="1"/>
  <c r="G1309" i="1"/>
  <c r="G1308" i="1"/>
  <c r="E317" i="9"/>
  <c r="B317" i="9" s="1"/>
  <c r="G1307" i="1"/>
  <c r="H1266" i="1"/>
  <c r="G1261" i="1"/>
  <c r="E329" i="9"/>
  <c r="B329" i="9" s="1"/>
  <c r="H727" i="1"/>
  <c r="G727" i="1"/>
  <c r="G726" i="1"/>
  <c r="F236" i="9"/>
  <c r="B236" i="9" s="1"/>
  <c r="E41" i="9"/>
  <c r="B41" i="9" s="1"/>
  <c r="H704" i="1"/>
  <c r="G704" i="1"/>
  <c r="G645" i="1"/>
  <c r="H423" i="1"/>
  <c r="G421" i="1"/>
  <c r="H421" i="1"/>
  <c r="H422" i="1"/>
  <c r="E37" i="9"/>
  <c r="B37" i="9" s="1"/>
  <c r="E36" i="9"/>
  <c r="E322" i="9"/>
  <c r="B322" i="9" s="1"/>
  <c r="E326" i="9"/>
  <c r="B326" i="9" s="1"/>
  <c r="E31" i="9"/>
  <c r="B31" i="9" s="1"/>
  <c r="E320" i="9"/>
  <c r="B320" i="9" s="1"/>
  <c r="E327" i="9"/>
  <c r="B327" i="9" s="1"/>
  <c r="H1306" i="1"/>
  <c r="H1340" i="1"/>
  <c r="G1251" i="1"/>
  <c r="G1155" i="1"/>
  <c r="H1155" i="1"/>
  <c r="F19" i="5"/>
  <c r="G1022" i="1"/>
  <c r="C1681" i="1"/>
  <c r="H1681" i="1" s="1"/>
  <c r="H1540" i="1"/>
  <c r="G1540" i="1"/>
  <c r="E6" i="7"/>
  <c r="D1539" i="1" s="1"/>
  <c r="H1390" i="1"/>
  <c r="E335" i="9"/>
  <c r="B335" i="9" s="1"/>
  <c r="H1281" i="1"/>
  <c r="G1281" i="1"/>
  <c r="E274" i="5"/>
  <c r="D1278" i="1" s="1"/>
  <c r="G1287" i="1"/>
  <c r="E648" i="4"/>
  <c r="D642" i="1" s="1"/>
  <c r="H1683" i="1"/>
  <c r="G1583" i="1"/>
  <c r="H1583" i="1"/>
  <c r="H1587" i="1"/>
  <c r="C1585" i="1"/>
  <c r="H1252" i="1"/>
  <c r="G1252" i="1"/>
  <c r="G1010" i="1"/>
  <c r="G1009" i="1"/>
  <c r="G1008" i="1"/>
  <c r="G1007" i="1"/>
  <c r="G1006" i="1"/>
  <c r="G1005" i="1"/>
  <c r="G1004" i="1"/>
  <c r="G1003" i="1"/>
  <c r="G1265" i="1"/>
  <c r="G1258" i="1"/>
  <c r="G1262" i="1"/>
  <c r="E313" i="9"/>
  <c r="B313" i="9" s="1"/>
  <c r="E307" i="9"/>
  <c r="B307" i="9" s="1"/>
  <c r="H1300" i="1"/>
  <c r="G1300" i="1"/>
  <c r="G1264" i="1"/>
  <c r="H1264" i="1"/>
  <c r="E255" i="5"/>
  <c r="D1259" i="1" s="1"/>
  <c r="G1259" i="1" s="1"/>
  <c r="F260" i="5"/>
  <c r="D1260" i="1"/>
  <c r="E303" i="9"/>
  <c r="B303" i="9" s="1"/>
  <c r="F255" i="5"/>
  <c r="G1256" i="1"/>
  <c r="G1257" i="1"/>
  <c r="G1182" i="1"/>
  <c r="H1182" i="1"/>
  <c r="E312" i="9"/>
  <c r="B312" i="9" s="1"/>
  <c r="G1087" i="1"/>
  <c r="G1090" i="1"/>
  <c r="E69" i="5"/>
  <c r="G1060" i="1"/>
  <c r="G1057" i="1"/>
  <c r="G1059" i="1"/>
  <c r="G1045" i="1"/>
  <c r="G1040" i="1"/>
  <c r="G1041" i="1"/>
  <c r="G1033" i="1"/>
  <c r="G1031" i="1"/>
  <c r="G1030" i="1"/>
  <c r="G1029" i="1"/>
  <c r="G1027" i="1"/>
  <c r="G1026" i="1"/>
  <c r="G1024" i="1"/>
  <c r="G1025" i="1"/>
  <c r="D1018" i="1"/>
  <c r="H1018" i="1" s="1"/>
  <c r="G1023" i="1"/>
  <c r="G1020" i="1"/>
  <c r="G1017" i="1"/>
  <c r="H1017" i="1"/>
  <c r="E7" i="5"/>
  <c r="I22" i="3" s="1"/>
  <c r="D1013" i="1"/>
  <c r="G653" i="1"/>
  <c r="G647" i="1"/>
  <c r="G649" i="1"/>
  <c r="D374" i="1"/>
  <c r="H156" i="1"/>
  <c r="E153" i="4"/>
  <c r="D149" i="1" s="1"/>
  <c r="G272" i="1"/>
  <c r="G197" i="1"/>
  <c r="G190" i="1"/>
  <c r="F243" i="9"/>
  <c r="B243" i="9" s="1"/>
  <c r="G194" i="1"/>
  <c r="G182" i="1"/>
  <c r="G181" i="1"/>
  <c r="F239" i="9"/>
  <c r="B239" i="9" s="1"/>
  <c r="G178" i="1"/>
  <c r="G176" i="1"/>
  <c r="D174" i="1"/>
  <c r="G174" i="1" s="1"/>
  <c r="G175" i="1"/>
  <c r="G173" i="1"/>
  <c r="G171" i="1"/>
  <c r="G166" i="1"/>
  <c r="G170" i="1"/>
  <c r="G169" i="1"/>
  <c r="G168" i="1"/>
  <c r="F170" i="4"/>
  <c r="G167" i="1"/>
  <c r="G165" i="1"/>
  <c r="G163" i="1"/>
  <c r="D161" i="1"/>
  <c r="H161" i="1" s="1"/>
  <c r="G162" i="1"/>
  <c r="F160" i="4"/>
  <c r="H155" i="1"/>
  <c r="B237" i="9"/>
  <c r="H150" i="1"/>
  <c r="D150" i="1"/>
  <c r="G150" i="1" s="1"/>
  <c r="H131" i="1"/>
  <c r="H130" i="1"/>
  <c r="H122" i="1"/>
  <c r="F112" i="4"/>
  <c r="F68" i="4"/>
  <c r="H64"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5" i="1"/>
  <c r="H69" i="1"/>
  <c r="H73" i="1"/>
  <c r="H77" i="1"/>
  <c r="H81" i="1"/>
  <c r="H85" i="1"/>
  <c r="H259" i="1"/>
  <c r="H260" i="1"/>
  <c r="H261" i="1"/>
  <c r="H262" i="1"/>
  <c r="H263" i="1"/>
  <c r="H264" i="1"/>
  <c r="H265" i="1"/>
  <c r="H266" i="1"/>
  <c r="H267" i="1"/>
  <c r="H268" i="1"/>
  <c r="G65" i="1"/>
  <c r="H67" i="1"/>
  <c r="G69" i="1"/>
  <c r="H71" i="1"/>
  <c r="G73" i="1"/>
  <c r="H75" i="1"/>
  <c r="G77" i="1"/>
  <c r="H79" i="1"/>
  <c r="G81" i="1"/>
  <c r="H83" i="1"/>
  <c r="G85" i="1"/>
  <c r="H87" i="1"/>
  <c r="G89" i="1"/>
  <c r="G93" i="1"/>
  <c r="G97" i="1"/>
  <c r="G101" i="1"/>
  <c r="H162" i="1"/>
  <c r="H166" i="1"/>
  <c r="H170" i="1"/>
  <c r="H178" i="1"/>
  <c r="H182" i="1"/>
  <c r="H186" i="1"/>
  <c r="H190" i="1"/>
  <c r="H194" i="1"/>
  <c r="H198" i="1"/>
  <c r="H202" i="1"/>
  <c r="H206" i="1"/>
  <c r="H210" i="1"/>
  <c r="H214" i="1"/>
  <c r="G221" i="1"/>
  <c r="G225" i="1"/>
  <c r="H273" i="1"/>
  <c r="H277" i="1"/>
  <c r="H281" i="1"/>
  <c r="H285" i="1"/>
  <c r="H289" i="1"/>
  <c r="H293" i="1"/>
  <c r="G64" i="1"/>
  <c r="H66" i="1"/>
  <c r="G68" i="1"/>
  <c r="H70" i="1"/>
  <c r="G72" i="1"/>
  <c r="H74" i="1"/>
  <c r="G76" i="1"/>
  <c r="G80" i="1"/>
  <c r="H82" i="1"/>
  <c r="G84" i="1"/>
  <c r="H86" i="1"/>
  <c r="G88" i="1"/>
  <c r="G92" i="1"/>
  <c r="G96" i="1"/>
  <c r="G100" i="1"/>
  <c r="H165" i="1"/>
  <c r="H169" i="1"/>
  <c r="H173" i="1"/>
  <c r="H177" i="1"/>
  <c r="H181" i="1"/>
  <c r="H185" i="1"/>
  <c r="H189" i="1"/>
  <c r="H193" i="1"/>
  <c r="H197" i="1"/>
  <c r="H201" i="1"/>
  <c r="H205" i="1"/>
  <c r="H209" i="1"/>
  <c r="H213" i="1"/>
  <c r="G220" i="1"/>
  <c r="G224" i="1"/>
  <c r="H272" i="1"/>
  <c r="H276" i="1"/>
  <c r="H280" i="1"/>
  <c r="H284" i="1"/>
  <c r="H288" i="1"/>
  <c r="H292" i="1"/>
  <c r="G1542" i="1"/>
  <c r="I1545" i="1"/>
  <c r="J1549" i="1"/>
  <c r="H1549" i="1"/>
  <c r="G1549" i="1"/>
  <c r="I1549" i="1" s="1"/>
  <c r="J1553" i="1"/>
  <c r="H1553" i="1"/>
  <c r="G1553" i="1"/>
  <c r="I1553" i="1" s="1"/>
  <c r="H1556" i="1"/>
  <c r="G1556" i="1"/>
  <c r="J1559" i="1"/>
  <c r="H1559" i="1"/>
  <c r="G1559" i="1"/>
  <c r="I1559" i="1" s="1"/>
  <c r="H1563" i="1"/>
  <c r="G1563" i="1"/>
  <c r="J1566" i="1"/>
  <c r="H1566" i="1"/>
  <c r="G1566" i="1"/>
  <c r="J1570" i="1"/>
  <c r="H1570" i="1"/>
  <c r="G1570" i="1"/>
  <c r="I1570" i="1" s="1"/>
  <c r="J1574" i="1"/>
  <c r="H1574" i="1"/>
  <c r="G1574" i="1"/>
  <c r="I1574" i="1" s="1"/>
  <c r="I1580" i="1"/>
  <c r="H1602" i="1"/>
  <c r="J1581" i="1"/>
  <c r="H1581" i="1"/>
  <c r="G1581" i="1"/>
  <c r="G1584" i="1"/>
  <c r="H1584" i="1"/>
  <c r="G1588" i="1"/>
  <c r="H1588" i="1"/>
  <c r="G1592" i="1"/>
  <c r="H1592" i="1"/>
  <c r="G1596" i="1"/>
  <c r="H1596" i="1"/>
  <c r="G1600" i="1"/>
  <c r="H1600" i="1"/>
  <c r="D425" i="1"/>
  <c r="I30" i="3"/>
  <c r="D1510" i="1"/>
  <c r="I1541" i="1"/>
  <c r="G1546" i="1"/>
  <c r="I1546" i="1" s="1"/>
  <c r="J1551" i="1"/>
  <c r="H1551" i="1"/>
  <c r="G1551" i="1"/>
  <c r="I1551" i="1" s="1"/>
  <c r="J1557" i="1"/>
  <c r="H1557" i="1"/>
  <c r="G1557" i="1"/>
  <c r="J1561" i="1"/>
  <c r="H1561" i="1"/>
  <c r="G1561" i="1"/>
  <c r="I1561" i="1" s="1"/>
  <c r="J1564" i="1"/>
  <c r="H1564" i="1"/>
  <c r="G1564" i="1"/>
  <c r="I1564" i="1" s="1"/>
  <c r="J1568" i="1"/>
  <c r="H1568" i="1"/>
  <c r="G1568" i="1"/>
  <c r="J1576" i="1"/>
  <c r="H1576" i="1"/>
  <c r="G1576" i="1"/>
  <c r="I1578"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J1579" i="1"/>
  <c r="H1579" i="1"/>
  <c r="G1579" i="1"/>
  <c r="G1604" i="1"/>
  <c r="H1604" i="1"/>
  <c r="G1608" i="1"/>
  <c r="H1608" i="1"/>
  <c r="G1612" i="1"/>
  <c r="H1612" i="1"/>
  <c r="G1616" i="1"/>
  <c r="H1616" i="1"/>
  <c r="G1620" i="1"/>
  <c r="H1620" i="1"/>
  <c r="H1542" i="1"/>
  <c r="H1544" i="1"/>
  <c r="I1544" i="1" s="1"/>
  <c r="H1546" i="1"/>
  <c r="E49" i="4"/>
  <c r="D45" i="1" s="1"/>
  <c r="G45" i="1" s="1"/>
  <c r="D106" i="4"/>
  <c r="F126" i="4"/>
  <c r="D125" i="4"/>
  <c r="F135" i="4"/>
  <c r="F154" i="4"/>
  <c r="D153" i="4"/>
  <c r="E164" i="4"/>
  <c r="E273" i="4"/>
  <c r="D269" i="1" s="1"/>
  <c r="D361" i="4"/>
  <c r="E373" i="4"/>
  <c r="F432" i="4"/>
  <c r="D431" i="4"/>
  <c r="F467" i="4"/>
  <c r="D466" i="4"/>
  <c r="D629" i="4"/>
  <c r="F630" i="4"/>
  <c r="G336" i="9"/>
  <c r="F178" i="5"/>
  <c r="H336" i="9"/>
  <c r="E177" i="5"/>
  <c r="E141" i="6"/>
  <c r="J1548" i="1"/>
  <c r="J1550" i="1"/>
  <c r="J1552" i="1"/>
  <c r="J1554" i="1"/>
  <c r="J1558" i="1"/>
  <c r="J1560" i="1"/>
  <c r="J1562" i="1"/>
  <c r="J1565" i="1"/>
  <c r="J1567" i="1"/>
  <c r="J1569" i="1"/>
  <c r="J1573" i="1"/>
  <c r="J1575" i="1"/>
  <c r="J1578" i="1"/>
  <c r="J1580" i="1"/>
  <c r="F536" i="4"/>
  <c r="D7" i="5"/>
  <c r="F12" i="5"/>
  <c r="G314" i="9"/>
  <c r="E314" i="9" s="1"/>
  <c r="B314" i="9" s="1"/>
  <c r="F89" i="5"/>
  <c r="D88" i="5"/>
  <c r="D274" i="5"/>
  <c r="D251" i="5" s="1"/>
  <c r="F277" i="5"/>
  <c r="F130" i="6"/>
  <c r="D129" i="6"/>
  <c r="D44" i="8"/>
  <c r="G343" i="9" s="1"/>
  <c r="E343" i="9" s="1"/>
  <c r="D7" i="4"/>
  <c r="D164" i="4"/>
  <c r="D221" i="4"/>
  <c r="D373" i="4"/>
  <c r="F426" i="4"/>
  <c r="D647" i="4"/>
  <c r="F492" i="4"/>
  <c r="D491" i="4"/>
  <c r="F585" i="4"/>
  <c r="D584" i="4"/>
  <c r="E597" i="4"/>
  <c r="D591" i="1" s="1"/>
  <c r="E647" i="4"/>
  <c r="D641" i="1" s="1"/>
  <c r="F252" i="5"/>
  <c r="D82" i="4"/>
  <c r="F134" i="4"/>
  <c r="E262" i="4"/>
  <c r="D258" i="1" s="1"/>
  <c r="F274" i="4"/>
  <c r="D273" i="4"/>
  <c r="D309" i="4"/>
  <c r="E321" i="4"/>
  <c r="D316" i="1" s="1"/>
  <c r="E536" i="4"/>
  <c r="D571" i="4"/>
  <c r="F572" i="4"/>
  <c r="D648" i="4"/>
  <c r="F136" i="5"/>
  <c r="D135" i="5"/>
  <c r="G315" i="9"/>
  <c r="G316" i="9"/>
  <c r="D147" i="5"/>
  <c r="F150" i="5"/>
  <c r="F204" i="5"/>
  <c r="D203" i="5"/>
  <c r="D177" i="5" s="1"/>
  <c r="E26" i="9"/>
  <c r="B26" i="9" s="1"/>
  <c r="E34" i="9"/>
  <c r="B34" i="9" s="1"/>
  <c r="E42" i="9"/>
  <c r="B42" i="9" s="1"/>
  <c r="E50" i="9"/>
  <c r="B50" i="9" s="1"/>
  <c r="E466" i="4"/>
  <c r="D460" i="1" s="1"/>
  <c r="E584" i="4"/>
  <c r="D578" i="1" s="1"/>
  <c r="H316" i="9"/>
  <c r="H315" i="9"/>
  <c r="G339" i="9"/>
  <c r="E339" i="9" s="1"/>
  <c r="B339" i="9" s="1"/>
  <c r="F219" i="5"/>
  <c r="F36" i="6"/>
  <c r="D35" i="6"/>
  <c r="F122" i="6"/>
  <c r="D114" i="6"/>
  <c r="G156" i="9"/>
  <c r="E156" i="9" s="1"/>
  <c r="B156" i="9" s="1"/>
  <c r="F607" i="4"/>
  <c r="G348" i="9"/>
  <c r="E348" i="9" s="1"/>
  <c r="D141" i="6"/>
  <c r="F5" i="6"/>
  <c r="E30" i="9"/>
  <c r="B30" i="9" s="1"/>
  <c r="E38" i="9"/>
  <c r="B38" i="9" s="1"/>
  <c r="E46" i="9"/>
  <c r="B46" i="9" s="1"/>
  <c r="B28" i="9"/>
  <c r="B36" i="9"/>
  <c r="B44" i="9"/>
  <c r="E337" i="9"/>
  <c r="B337"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H179" i="9"/>
  <c r="G179" i="9"/>
  <c r="E179" i="9" s="1"/>
  <c r="B179" i="9" s="1"/>
  <c r="G178" i="9"/>
  <c r="E178" i="9" s="1"/>
  <c r="B178" i="9" s="1"/>
  <c r="G177" i="9"/>
  <c r="E177" i="9" s="1"/>
  <c r="B177" i="9" s="1"/>
  <c r="G176" i="9"/>
  <c r="E176" i="9" s="1"/>
  <c r="B176" i="9" s="1"/>
  <c r="G175" i="9"/>
  <c r="E175" i="9" s="1"/>
  <c r="B175" i="9" s="1"/>
  <c r="G174" i="9"/>
  <c r="E174" i="9" s="1"/>
  <c r="B174" i="9" s="1"/>
  <c r="I10" i="9"/>
  <c r="E115" i="9"/>
  <c r="B115" i="9" s="1"/>
  <c r="E119" i="9"/>
  <c r="B119" i="9" s="1"/>
  <c r="E123" i="9"/>
  <c r="B123" i="9" s="1"/>
  <c r="E127" i="9"/>
  <c r="B127" i="9" s="1"/>
  <c r="B144" i="9"/>
  <c r="B152" i="9"/>
  <c r="D5" i="7" l="1"/>
  <c r="C1555" i="1"/>
  <c r="H34" i="3"/>
  <c r="G1681" i="1"/>
  <c r="I40" i="3"/>
  <c r="C1622" i="1"/>
  <c r="H19" i="9"/>
  <c r="E19" i="9" s="1"/>
  <c r="B19" i="9" s="1"/>
  <c r="H1539" i="1"/>
  <c r="G1539" i="1"/>
  <c r="E5" i="7"/>
  <c r="G346" i="9" s="1"/>
  <c r="E346" i="9" s="1"/>
  <c r="E345" i="9" s="1"/>
  <c r="I10" i="3" s="1"/>
  <c r="H1585" i="1"/>
  <c r="G1585" i="1"/>
  <c r="H1259" i="1"/>
  <c r="E336" i="9"/>
  <c r="B336" i="9" s="1"/>
  <c r="E251" i="5"/>
  <c r="H1260" i="1"/>
  <c r="G1260" i="1"/>
  <c r="E316" i="9"/>
  <c r="B316" i="9" s="1"/>
  <c r="D1074" i="1"/>
  <c r="I23" i="3"/>
  <c r="G1018" i="1"/>
  <c r="E6" i="5"/>
  <c r="D1011" i="1" s="1"/>
  <c r="D1012" i="1"/>
  <c r="H1013" i="1"/>
  <c r="G1013" i="1"/>
  <c r="F228" i="9"/>
  <c r="B228" i="9" s="1"/>
  <c r="G374" i="1"/>
  <c r="H374" i="1"/>
  <c r="F262" i="4"/>
  <c r="H174" i="1"/>
  <c r="G161" i="1"/>
  <c r="E6" i="4"/>
  <c r="D2" i="1" s="1"/>
  <c r="D176" i="5"/>
  <c r="F177" i="5"/>
  <c r="C1181" i="1"/>
  <c r="H24" i="3"/>
  <c r="E180" i="9"/>
  <c r="B180" i="9" s="1"/>
  <c r="B207" i="9"/>
  <c r="E315" i="9"/>
  <c r="B315" i="9" s="1"/>
  <c r="D308" i="4"/>
  <c r="C304" i="1"/>
  <c r="F309" i="4"/>
  <c r="F491" i="4"/>
  <c r="C485" i="1"/>
  <c r="F373" i="4"/>
  <c r="C368" i="1"/>
  <c r="K1481" i="9"/>
  <c r="G344" i="9"/>
  <c r="E344" i="9" s="1"/>
  <c r="B344" i="9" s="1"/>
  <c r="C1621" i="1"/>
  <c r="I39" i="3"/>
  <c r="F629" i="4"/>
  <c r="C623" i="1"/>
  <c r="E152" i="4"/>
  <c r="D160" i="1"/>
  <c r="F125" i="4"/>
  <c r="C121" i="1"/>
  <c r="F49" i="4"/>
  <c r="I1579" i="1"/>
  <c r="I1568" i="1"/>
  <c r="E310" i="9"/>
  <c r="B310" i="9" s="1"/>
  <c r="C1537" i="1"/>
  <c r="F141" i="6"/>
  <c r="H31" i="3"/>
  <c r="F114" i="6"/>
  <c r="C1510" i="1"/>
  <c r="H30" i="3"/>
  <c r="F135" i="5"/>
  <c r="C1140" i="1"/>
  <c r="F571" i="4"/>
  <c r="C565" i="1"/>
  <c r="F273" i="4"/>
  <c r="C269" i="1"/>
  <c r="F82" i="4"/>
  <c r="C78" i="1"/>
  <c r="H591" i="1"/>
  <c r="G591" i="1"/>
  <c r="F221" i="4"/>
  <c r="C217" i="1"/>
  <c r="B343" i="9"/>
  <c r="F274" i="5"/>
  <c r="C1278" i="1"/>
  <c r="D535" i="4"/>
  <c r="I31" i="3"/>
  <c r="D1537" i="1"/>
  <c r="F466" i="4"/>
  <c r="C460" i="1"/>
  <c r="E360" i="4"/>
  <c r="D368" i="1"/>
  <c r="H24" i="9"/>
  <c r="G24" i="9"/>
  <c r="D152" i="4"/>
  <c r="F153" i="4"/>
  <c r="C149" i="1"/>
  <c r="I17" i="3"/>
  <c r="I1576" i="1"/>
  <c r="I1557" i="1"/>
  <c r="I1581" i="1"/>
  <c r="I1566" i="1"/>
  <c r="H45" i="1"/>
  <c r="E347" i="9"/>
  <c r="B348" i="9"/>
  <c r="C1255" i="1"/>
  <c r="H25" i="3"/>
  <c r="F147" i="5"/>
  <c r="C1152" i="1"/>
  <c r="E535" i="4"/>
  <c r="D530" i="1"/>
  <c r="C578" i="1"/>
  <c r="F584" i="4"/>
  <c r="F647" i="4"/>
  <c r="C641" i="1"/>
  <c r="F164" i="4"/>
  <c r="C160" i="1"/>
  <c r="F129" i="6"/>
  <c r="C1525" i="1"/>
  <c r="C1093" i="1"/>
  <c r="D69" i="5"/>
  <c r="F88" i="5"/>
  <c r="D6" i="5"/>
  <c r="C1012" i="1"/>
  <c r="F7" i="5"/>
  <c r="H22" i="3"/>
  <c r="I24" i="3"/>
  <c r="D1181" i="1"/>
  <c r="F361" i="4"/>
  <c r="C356" i="1"/>
  <c r="D360" i="4"/>
  <c r="F106" i="4"/>
  <c r="C102" i="1"/>
  <c r="E430" i="4"/>
  <c r="I1542" i="1"/>
  <c r="C1431" i="1"/>
  <c r="F35" i="6"/>
  <c r="H28" i="3"/>
  <c r="G338" i="9"/>
  <c r="E338" i="9" s="1"/>
  <c r="B338" i="9" s="1"/>
  <c r="F203" i="5"/>
  <c r="C1207" i="1"/>
  <c r="F648" i="4"/>
  <c r="C642" i="1"/>
  <c r="H316" i="1"/>
  <c r="G316" i="1"/>
  <c r="G258" i="1"/>
  <c r="H258" i="1"/>
  <c r="D6" i="4"/>
  <c r="F7" i="4"/>
  <c r="C3" i="1"/>
  <c r="F431" i="4"/>
  <c r="C425" i="1"/>
  <c r="D430" i="4"/>
  <c r="E308" i="4"/>
  <c r="H1555" i="1" l="1"/>
  <c r="G1555" i="1"/>
  <c r="H33" i="3"/>
  <c r="C1538" i="1"/>
  <c r="B346" i="9"/>
  <c r="H1622" i="1"/>
  <c r="G1622" i="1"/>
  <c r="D1538" i="1"/>
  <c r="H1538" i="1" s="1"/>
  <c r="I33" i="3"/>
  <c r="E342" i="9"/>
  <c r="I25" i="3"/>
  <c r="D1255" i="1"/>
  <c r="G1255" i="1" s="1"/>
  <c r="E176" i="5"/>
  <c r="H299" i="9" s="1"/>
  <c r="F251" i="5"/>
  <c r="E24" i="9"/>
  <c r="B24" i="9" s="1"/>
  <c r="G642" i="1"/>
  <c r="H642" i="1"/>
  <c r="D418" i="4"/>
  <c r="F360" i="4"/>
  <c r="C355" i="1"/>
  <c r="G1012" i="1"/>
  <c r="H1012" i="1"/>
  <c r="H578" i="1"/>
  <c r="G578" i="1"/>
  <c r="E640" i="4"/>
  <c r="D634" i="1" s="1"/>
  <c r="D529" i="1"/>
  <c r="E417" i="4"/>
  <c r="D412" i="1" s="1"/>
  <c r="D303" i="1"/>
  <c r="H356" i="1"/>
  <c r="G356" i="1"/>
  <c r="G299" i="9"/>
  <c r="F6" i="5"/>
  <c r="C1011" i="1"/>
  <c r="D639" i="4"/>
  <c r="F430" i="4"/>
  <c r="C424" i="1"/>
  <c r="G1510" i="1"/>
  <c r="H1510" i="1"/>
  <c r="G1537" i="1"/>
  <c r="H1537" i="1"/>
  <c r="E299" i="4"/>
  <c r="I18" i="3"/>
  <c r="D148" i="1"/>
  <c r="H1621" i="1"/>
  <c r="G1621" i="1"/>
  <c r="H11" i="3"/>
  <c r="G304" i="1"/>
  <c r="H304" i="1"/>
  <c r="G425" i="1"/>
  <c r="H425" i="1"/>
  <c r="D422" i="4"/>
  <c r="F6" i="4"/>
  <c r="H17" i="3"/>
  <c r="C2" i="1"/>
  <c r="G1431" i="1"/>
  <c r="H1431" i="1"/>
  <c r="H9" i="3"/>
  <c r="F69" i="5"/>
  <c r="C1074" i="1"/>
  <c r="H23" i="3"/>
  <c r="G160" i="1"/>
  <c r="H160" i="1"/>
  <c r="G530" i="1"/>
  <c r="H530" i="1"/>
  <c r="E422" i="4"/>
  <c r="D299" i="4"/>
  <c r="F152" i="4"/>
  <c r="H18" i="3"/>
  <c r="C148" i="1"/>
  <c r="E418" i="4"/>
  <c r="D413" i="1" s="1"/>
  <c r="D355" i="1"/>
  <c r="G269" i="1"/>
  <c r="H269" i="1"/>
  <c r="G1140" i="1"/>
  <c r="H1140" i="1"/>
  <c r="G121" i="1"/>
  <c r="H121" i="1"/>
  <c r="H623" i="1"/>
  <c r="G623" i="1"/>
  <c r="G485" i="1"/>
  <c r="H485" i="1"/>
  <c r="D417" i="4"/>
  <c r="F308" i="4"/>
  <c r="C303" i="1"/>
  <c r="G1181" i="1"/>
  <c r="H1181" i="1"/>
  <c r="H460" i="1"/>
  <c r="G460" i="1"/>
  <c r="D640" i="4"/>
  <c r="C529" i="1"/>
  <c r="F535" i="4"/>
  <c r="G3" i="1"/>
  <c r="H3" i="1"/>
  <c r="E639" i="4"/>
  <c r="D633" i="1" s="1"/>
  <c r="D424" i="1"/>
  <c r="G1525" i="1"/>
  <c r="H1525" i="1"/>
  <c r="H641" i="1"/>
  <c r="G641" i="1"/>
  <c r="G1152" i="1"/>
  <c r="H1152" i="1"/>
  <c r="G149" i="1"/>
  <c r="H149" i="1"/>
  <c r="G1278" i="1"/>
  <c r="H1278" i="1"/>
  <c r="H217" i="1"/>
  <c r="G217" i="1"/>
  <c r="H78" i="1"/>
  <c r="G78" i="1"/>
  <c r="H565" i="1"/>
  <c r="G565" i="1"/>
  <c r="G368" i="1"/>
  <c r="H368" i="1"/>
  <c r="C1180" i="1"/>
  <c r="G1093" i="1"/>
  <c r="H1093" i="1"/>
  <c r="G1207" i="1"/>
  <c r="H1207" i="1"/>
  <c r="H102" i="1"/>
  <c r="G102" i="1"/>
  <c r="G1538" i="1" l="1"/>
  <c r="D1180" i="1"/>
  <c r="F176" i="5"/>
  <c r="G306" i="9"/>
  <c r="E306" i="9" s="1"/>
  <c r="B306" i="9" s="1"/>
  <c r="H1255" i="1"/>
  <c r="E643" i="4"/>
  <c r="D417" i="1"/>
  <c r="N3" i="9"/>
  <c r="I11" i="3"/>
  <c r="F639" i="4"/>
  <c r="C633" i="1"/>
  <c r="H1074" i="1"/>
  <c r="G1074" i="1"/>
  <c r="C412" i="1"/>
  <c r="F417" i="4"/>
  <c r="D423" i="4"/>
  <c r="F299" i="4"/>
  <c r="D301" i="4"/>
  <c r="C295" i="1"/>
  <c r="G2" i="1"/>
  <c r="H2" i="1"/>
  <c r="D300" i="4"/>
  <c r="H424" i="1"/>
  <c r="G424" i="1"/>
  <c r="K3" i="9"/>
  <c r="I9" i="3"/>
  <c r="E299" i="9"/>
  <c r="C413" i="1"/>
  <c r="F418" i="4"/>
  <c r="H529" i="1"/>
  <c r="G529" i="1"/>
  <c r="G303" i="1"/>
  <c r="H303" i="1"/>
  <c r="G1180" i="1"/>
  <c r="H1180" i="1"/>
  <c r="H148" i="1"/>
  <c r="G148" i="1"/>
  <c r="F640" i="4"/>
  <c r="C634" i="1"/>
  <c r="F422" i="4"/>
  <c r="D643" i="4"/>
  <c r="C417" i="1"/>
  <c r="E423" i="4"/>
  <c r="E424" i="4" s="1"/>
  <c r="D419" i="1" s="1"/>
  <c r="E301" i="4"/>
  <c r="D297" i="1" s="1"/>
  <c r="D295" i="1"/>
  <c r="E300" i="4"/>
  <c r="D296" i="1" s="1"/>
  <c r="H8" i="3"/>
  <c r="H1011" i="1"/>
  <c r="G1011" i="1"/>
  <c r="G355" i="1"/>
  <c r="H355" i="1"/>
  <c r="D425" i="4" l="1"/>
  <c r="F423" i="4"/>
  <c r="C418" i="1"/>
  <c r="D644" i="4"/>
  <c r="G20" i="9"/>
  <c r="F643" i="4"/>
  <c r="C637" i="1"/>
  <c r="F300" i="4"/>
  <c r="C296" i="1"/>
  <c r="H295" i="1"/>
  <c r="G295" i="1"/>
  <c r="H633" i="1"/>
  <c r="G633" i="1"/>
  <c r="G417" i="1"/>
  <c r="H417" i="1"/>
  <c r="H634" i="1"/>
  <c r="G634" i="1"/>
  <c r="B299" i="9"/>
  <c r="F301" i="4"/>
  <c r="C297" i="1"/>
  <c r="H412" i="1"/>
  <c r="G412" i="1"/>
  <c r="M3" i="9"/>
  <c r="E425" i="4"/>
  <c r="D420" i="1" s="1"/>
  <c r="E644" i="4"/>
  <c r="E645" i="4" s="1"/>
  <c r="D418" i="1"/>
  <c r="H20" i="9"/>
  <c r="D424" i="4"/>
  <c r="G413" i="1"/>
  <c r="H413" i="1"/>
  <c r="D637" i="1"/>
  <c r="D639" i="1" l="1"/>
  <c r="E20" i="9"/>
  <c r="B20" i="9" s="1"/>
  <c r="C420" i="1"/>
  <c r="F425" i="4"/>
  <c r="F424" i="4"/>
  <c r="C419" i="1"/>
  <c r="H637" i="1"/>
  <c r="G637" i="1"/>
  <c r="F644" i="4"/>
  <c r="C638" i="1"/>
  <c r="D646" i="4"/>
  <c r="G418" i="1"/>
  <c r="H418" i="1"/>
  <c r="H334" i="9"/>
  <c r="G334" i="9"/>
  <c r="G296" i="1"/>
  <c r="H296" i="1"/>
  <c r="D645" i="4"/>
  <c r="H297" i="1"/>
  <c r="G297" i="1"/>
  <c r="E646" i="4"/>
  <c r="D638" i="1"/>
  <c r="E334" i="9" l="1"/>
  <c r="B334" i="9" s="1"/>
  <c r="E650" i="4"/>
  <c r="D640" i="1"/>
  <c r="E649" i="4"/>
  <c r="D649" i="4"/>
  <c r="C639" i="1"/>
  <c r="F645" i="4"/>
  <c r="D650" i="4"/>
  <c r="F646" i="4"/>
  <c r="C640" i="1"/>
  <c r="G420" i="1"/>
  <c r="H420" i="1"/>
  <c r="H638" i="1"/>
  <c r="G638" i="1"/>
  <c r="H419" i="1"/>
  <c r="G419" i="1"/>
  <c r="E298" i="9" l="1"/>
  <c r="I8" i="3" s="1"/>
  <c r="G297" i="9"/>
  <c r="E297" i="9" s="1"/>
  <c r="B297" i="9" s="1"/>
  <c r="H639" i="1"/>
  <c r="G639" i="1"/>
  <c r="I20" i="3"/>
  <c r="D644" i="1"/>
  <c r="H640" i="1"/>
  <c r="G640" i="1"/>
  <c r="C643" i="1"/>
  <c r="F649" i="4"/>
  <c r="H19" i="3"/>
  <c r="I19" i="3"/>
  <c r="D643" i="1"/>
  <c r="F650" i="4"/>
  <c r="C644" i="1"/>
  <c r="H20" i="3"/>
  <c r="H7" i="3" l="1"/>
  <c r="J3" i="9" s="1"/>
  <c r="G643" i="1"/>
  <c r="H643" i="1"/>
  <c r="G644" i="1"/>
  <c r="H644" i="1"/>
  <c r="G295" i="9" l="1"/>
  <c r="L293" i="9"/>
  <c r="F293" i="9" s="1"/>
  <c r="H295" i="9"/>
  <c r="G18" i="9"/>
  <c r="H18" i="9"/>
  <c r="M15" i="9"/>
  <c r="I8" i="9"/>
  <c r="G21" i="9"/>
  <c r="L15" i="9"/>
  <c r="K9" i="9"/>
  <c r="G17" i="9"/>
  <c r="J12" i="9"/>
  <c r="I13" i="9"/>
  <c r="K7" i="9"/>
  <c r="I5" i="9"/>
  <c r="J17" i="9"/>
  <c r="I6" i="9"/>
  <c r="K8" i="9"/>
  <c r="J13" i="9"/>
  <c r="I12" i="9"/>
  <c r="J7" i="9"/>
  <c r="K13" i="9"/>
  <c r="I7" i="9"/>
  <c r="L16" i="9"/>
  <c r="H16" i="9"/>
  <c r="J8" i="9"/>
  <c r="H22" i="9"/>
  <c r="I17" i="9"/>
  <c r="J11" i="9"/>
  <c r="K6" i="9"/>
  <c r="H17" i="9"/>
  <c r="I11" i="9"/>
  <c r="J6" i="9"/>
  <c r="H15" i="9"/>
  <c r="K11" i="9"/>
  <c r="H21" i="9"/>
  <c r="G16" i="9"/>
  <c r="K10" i="9"/>
  <c r="G22" i="9"/>
  <c r="E22" i="9" s="1"/>
  <c r="B22" i="9" s="1"/>
  <c r="M16" i="9"/>
  <c r="J10" i="9"/>
  <c r="K5" i="9"/>
  <c r="I9" i="9"/>
  <c r="G15" i="9"/>
  <c r="J9" i="9"/>
  <c r="J5" i="9"/>
  <c r="K12" i="9"/>
  <c r="E16" i="9" l="1"/>
  <c r="E15" i="9"/>
  <c r="E9" i="9"/>
  <c r="B9" i="9" s="1"/>
  <c r="E7" i="9"/>
  <c r="B7" i="9" s="1"/>
  <c r="E5" i="9"/>
  <c r="E8" i="9"/>
  <c r="B8" i="9" s="1"/>
  <c r="E10" i="9"/>
  <c r="B10" i="9" s="1"/>
  <c r="F15" i="9"/>
  <c r="E6" i="9"/>
  <c r="B6" i="9" s="1"/>
  <c r="E13" i="9"/>
  <c r="B13" i="9" s="1"/>
  <c r="E11" i="9"/>
  <c r="B11" i="9" s="1"/>
  <c r="F16" i="9"/>
  <c r="E12" i="9"/>
  <c r="B12" i="9" s="1"/>
  <c r="E21" i="9"/>
  <c r="B21" i="9" s="1"/>
  <c r="E18" i="9"/>
  <c r="B18" i="9" s="1"/>
  <c r="E17" i="9"/>
  <c r="B17" i="9" s="1"/>
  <c r="B5" i="9"/>
  <c r="B293" i="9"/>
  <c r="F23" i="9"/>
  <c r="E295" i="9"/>
  <c r="B16" i="9" l="1"/>
  <c r="F14" i="9"/>
  <c r="F3" i="9" s="1"/>
  <c r="B15" i="9"/>
  <c r="E14" i="9"/>
  <c r="I13" i="3" s="1"/>
  <c r="E4" i="9"/>
  <c r="B295" i="9"/>
  <c r="E23" i="9"/>
  <c r="I7" i="3" s="1"/>
  <c r="E3" i="9" l="1"/>
</calcChain>
</file>

<file path=xl/sharedStrings.xml><?xml version="1.0" encoding="utf-8"?>
<sst xmlns="http://schemas.openxmlformats.org/spreadsheetml/2006/main" count="4733" uniqueCount="3656">
  <si>
    <t>Obveznik:</t>
  </si>
  <si>
    <t>23501 - Osnovna škola Hrvatski sokol</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</si>
  <si>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</si>
  <si>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</si>
  <si>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</si>
  <si>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</si>
  <si>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</si>
  <si>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</si>
  <si>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</si>
  <si>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</si>
  <si>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</si>
  <si>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</si>
  <si>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</si>
  <si>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</si>
  <si>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</si>
  <si>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</si>
  <si>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</si>
  <si>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</si>
  <si>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</si>
  <si>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</si>
  <si>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</si>
  <si>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</si>
  <si>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</si>
  <si>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</si>
  <si>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</si>
  <si>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</si>
  <si>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</si>
  <si>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</si>
  <si>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</si>
  <si>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</si>
  <si>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</si>
  <si>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</si>
  <si>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</si>
  <si>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</si>
  <si>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</si>
  <si>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</si>
  <si>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</si>
  <si>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</si>
  <si>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</si>
  <si>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</si>
  <si>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</si>
  <si>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</si>
  <si>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</si>
  <si>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</si>
  <si>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</si>
  <si>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</si>
  <si>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</si>
  <si>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</si>
  <si>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</si>
  <si>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</si>
  <si>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</si>
  <si>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</si>
  <si>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</si>
  <si>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</si>
  <si>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</si>
  <si>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</si>
  <si>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</si>
  <si>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</si>
  <si>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</si>
  <si>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</si>
  <si>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</si>
  <si>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</si>
  <si>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</si>
  <si>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</si>
  <si>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</si>
  <si>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</si>
  <si>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</si>
  <si>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</si>
  <si>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</si>
  <si>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</si>
  <si>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</si>
  <si>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</si>
  <si>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</si>
  <si>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</si>
  <si>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</si>
  <si>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</si>
  <si>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</si>
  <si>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</si>
  <si>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</si>
  <si>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</si>
  <si>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</si>
  <si>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</si>
  <si>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</si>
  <si>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</si>
  <si>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</si>
  <si>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</si>
  <si>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</si>
  <si>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</si>
  <si>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</si>
  <si>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</si>
  <si>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</si>
  <si>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</si>
  <si>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</si>
  <si>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</si>
  <si>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</si>
  <si>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</si>
  <si>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</si>
  <si>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</si>
  <si>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</si>
  <si>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</si>
  <si>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</si>
  <si>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</si>
  <si>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</si>
  <si>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</si>
  <si>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</si>
  <si>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</si>
  <si>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</si>
  <si>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</si>
  <si>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</si>
  <si>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</si>
  <si>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</si>
  <si>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</si>
  <si>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</si>
  <si>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</si>
  <si>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</si>
  <si>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</si>
  <si>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</si>
  <si>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</si>
  <si>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</si>
  <si>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</si>
  <si>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</si>
  <si>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</si>
  <si>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</si>
  <si>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</si>
  <si>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</si>
  <si>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</si>
  <si>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</si>
  <si>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</si>
  <si>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</si>
  <si>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</si>
  <si>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</si>
  <si>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</si>
  <si>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</si>
  <si>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</si>
  <si>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</si>
  <si>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</si>
  <si>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</si>
  <si>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</si>
  <si>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</si>
  <si>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</si>
  <si>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</si>
  <si>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</si>
  <si>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</si>
  <si>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</si>
  <si>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</si>
  <si>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</si>
  <si>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</si>
  <si>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</si>
  <si>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</si>
  <si>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</si>
  <si>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</si>
  <si>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</si>
  <si>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</si>
  <si>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</si>
  <si>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</si>
  <si>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</si>
  <si>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</si>
  <si>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</si>
  <si>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</si>
  <si>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</si>
  <si>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</si>
  <si>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</si>
  <si>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</si>
  <si>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</si>
  <si>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</si>
  <si>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</si>
  <si>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</si>
  <si>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</si>
  <si>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</si>
  <si>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</si>
  <si>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</si>
  <si>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</si>
  <si>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</si>
  <si>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</si>
  <si>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</si>
  <si>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</si>
  <si>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</si>
  <si>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</si>
  <si>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</si>
  <si>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</si>
  <si>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</si>
  <si>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</si>
  <si>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</si>
  <si>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</si>
  <si>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</si>
  <si>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</si>
  <si>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</si>
  <si>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</si>
  <si>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</si>
  <si>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</si>
  <si>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</si>
  <si>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</si>
  <si>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</si>
  <si>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</si>
  <si>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</si>
  <si>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</si>
  <si>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</si>
  <si>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</si>
  <si>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</si>
  <si>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</si>
  <si>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</si>
  <si>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</si>
  <si>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</si>
  <si>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</si>
  <si>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</si>
  <si>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</si>
  <si>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</si>
  <si>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</si>
  <si>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</si>
  <si>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</si>
  <si>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</si>
  <si>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</si>
  <si>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</si>
  <si>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</si>
  <si>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</si>
  <si>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</si>
  <si>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</si>
  <si>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</si>
  <si>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</si>
  <si>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</si>
  <si>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</si>
  <si>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</si>
  <si>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</si>
  <si>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</si>
  <si>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</si>
  <si>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</si>
  <si>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</si>
  <si>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</si>
  <si>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</si>
  <si>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</si>
  <si>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</si>
  <si>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</si>
  <si>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</si>
  <si>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</si>
  <si>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</si>
  <si>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</si>
  <si>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</si>
  <si>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</si>
  <si>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</si>
  <si>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</si>
  <si>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</si>
  <si>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</si>
  <si>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</si>
  <si>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</si>
  <si>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</si>
  <si>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</si>
  <si>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</si>
  <si>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</si>
  <si>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</si>
  <si>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</si>
  <si>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</si>
  <si>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</si>
  <si>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</si>
  <si>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</si>
  <si>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</si>
  <si>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</si>
  <si>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</si>
  <si>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</si>
  <si>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</si>
  <si>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</si>
  <si>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</si>
  <si>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</si>
  <si>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</si>
  <si>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</si>
  <si>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</si>
  <si>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</si>
  <si>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</si>
  <si>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</si>
  <si>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</si>
  <si>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</si>
  <si>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</si>
  <si>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</si>
  <si>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</si>
  <si>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</si>
  <si>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</si>
  <si>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</si>
  <si>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</si>
  <si>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</si>
  <si>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</si>
  <si>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</si>
  <si>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</si>
  <si>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</si>
  <si>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</si>
  <si>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</si>
  <si>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</si>
  <si>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</si>
  <si>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</si>
  <si>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</si>
  <si>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</si>
  <si>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</si>
  <si>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</si>
  <si>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</si>
  <si>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</si>
  <si>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</si>
  <si>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</si>
  <si>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</si>
  <si>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</si>
  <si>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</si>
  <si>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</si>
  <si>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</si>
  <si>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</si>
  <si>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</si>
  <si>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</si>
  <si>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</si>
  <si>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</si>
  <si>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</si>
  <si>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</si>
  <si>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</si>
  <si>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</si>
  <si>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</si>
  <si>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</si>
  <si>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</si>
  <si>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</si>
  <si>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</si>
  <si>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</si>
  <si>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</si>
  <si>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</si>
  <si>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</si>
  <si>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</si>
  <si>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</si>
  <si>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</si>
  <si>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</si>
  <si>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</si>
  <si>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</si>
  <si>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</si>
  <si>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</si>
  <si>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</si>
  <si>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</si>
  <si>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</si>
  <si>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</si>
  <si>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</si>
  <si>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</si>
  <si>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</si>
  <si>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</si>
  <si>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</si>
  <si>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</si>
  <si>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</si>
  <si>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</si>
  <si>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</si>
  <si>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</si>
  <si>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</si>
  <si>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</si>
  <si>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</si>
  <si>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</si>
  <si>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</si>
  <si>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</si>
  <si>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</si>
  <si>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</si>
  <si>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</si>
  <si>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</si>
  <si>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</si>
  <si>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</si>
  <si>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</si>
  <si>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</si>
  <si>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</si>
  <si>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</si>
  <si>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</si>
  <si>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</si>
  <si>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</si>
  <si>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</si>
  <si>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</si>
  <si>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</si>
  <si>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</si>
  <si>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</si>
  <si>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</si>
  <si>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</si>
  <si>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</si>
  <si>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</si>
  <si>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</si>
  <si>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</si>
  <si>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</si>
  <si>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</si>
  <si>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</si>
  <si>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</si>
  <si>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</si>
  <si>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</si>
  <si>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</si>
  <si>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</si>
  <si>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</si>
  <si>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</si>
  <si>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</si>
  <si>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</si>
  <si>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</si>
  <si>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</si>
  <si>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</si>
  <si>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</si>
  <si>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</si>
  <si>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</si>
  <si>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</si>
  <si>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</si>
  <si>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</si>
  <si>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</si>
  <si>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</si>
  <si>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</si>
  <si>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</si>
  <si>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</si>
  <si>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</si>
  <si>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</si>
  <si>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</si>
  <si>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</si>
  <si>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</si>
  <si>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</si>
  <si>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</si>
  <si>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</si>
  <si>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</si>
  <si>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</si>
  <si>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</si>
  <si>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</si>
  <si>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</si>
  <si>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</si>
  <si>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</si>
  <si>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</si>
  <si>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</si>
  <si>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</si>
  <si>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</si>
  <si>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</si>
  <si>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</si>
  <si>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</si>
  <si>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</si>
  <si>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</si>
  <si>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</si>
  <si>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</si>
  <si>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</si>
  <si>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</si>
  <si>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</si>
  <si>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</si>
  <si>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</si>
  <si>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</si>
  <si>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</si>
  <si>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</si>
  <si>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</si>
  <si>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</si>
  <si>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</si>
  <si>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</si>
  <si>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</si>
  <si>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</si>
  <si>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</si>
  <si>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</si>
  <si>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</si>
  <si>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</si>
  <si>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</si>
  <si>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</si>
  <si>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</si>
  <si>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</si>
  <si>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</si>
  <si>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</si>
  <si>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</si>
  <si>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</si>
  <si>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</si>
  <si>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</si>
  <si>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</si>
  <si>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</si>
  <si>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</si>
  <si>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</si>
  <si>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</si>
  <si>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</si>
  <si>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</si>
  <si>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</si>
  <si>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</si>
  <si>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</si>
  <si>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</si>
  <si>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</si>
  <si>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</si>
  <si>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</si>
  <si>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</si>
  <si>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</si>
  <si>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</si>
  <si>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</si>
  <si>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</si>
  <si>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</si>
  <si>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</si>
  <si>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</si>
  <si>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</si>
  <si>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</si>
  <si>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</si>
  <si>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</si>
  <si>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</si>
  <si>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</si>
  <si>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</si>
  <si>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</si>
  <si>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</si>
  <si>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</si>
  <si>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</si>
  <si>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</si>
  <si>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</si>
  <si>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</si>
  <si>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</si>
  <si>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</si>
  <si>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</si>
  <si>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</si>
  <si>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</si>
  <si>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</si>
  <si>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</si>
  <si>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</si>
  <si>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</si>
  <si>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</si>
  <si>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</si>
  <si>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</si>
  <si>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</si>
  <si>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</si>
  <si>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</si>
  <si>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</si>
  <si>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</si>
  <si>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</si>
  <si>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</si>
  <si>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</si>
  <si>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</si>
  <si>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</si>
  <si>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</si>
  <si>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</si>
  <si>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</si>
  <si>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</si>
  <si>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</si>
  <si>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</si>
  <si>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</si>
  <si>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</si>
  <si>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</si>
  <si>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</si>
  <si>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</si>
  <si>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</si>
  <si>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</si>
  <si>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</si>
  <si>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</si>
  <si>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</si>
  <si>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</si>
  <si>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</si>
  <si>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</si>
  <si>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</si>
  <si>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</si>
  <si>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</si>
  <si>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</si>
  <si>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</si>
  <si>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</si>
  <si>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</si>
  <si>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</si>
  <si>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</si>
  <si>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</si>
  <si>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</si>
  <si>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</si>
  <si>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</si>
  <si>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</si>
  <si>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</si>
  <si>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</si>
  <si>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</si>
  <si>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</si>
  <si>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</si>
  <si>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</si>
  <si>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</si>
  <si>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</si>
  <si>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</si>
  <si>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</si>
  <si>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</si>
  <si>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</si>
  <si>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</si>
  <si>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</si>
  <si>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</si>
  <si>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</si>
  <si>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</si>
  <si>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</si>
  <si>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</si>
  <si>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</si>
  <si>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</si>
  <si>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</si>
  <si>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</si>
  <si>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</si>
  <si>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</si>
  <si>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</si>
  <si>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</si>
  <si>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</si>
  <si>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</si>
  <si>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</si>
  <si>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</si>
  <si>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</si>
  <si>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</si>
  <si>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</si>
  <si>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</si>
  <si>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</si>
  <si>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</si>
  <si>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</si>
  <si>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</si>
  <si>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</si>
  <si>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</si>
  <si>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</si>
  <si>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</si>
  <si>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</si>
  <si>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</si>
  <si>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</si>
  <si>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</si>
  <si>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</si>
  <si>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</si>
  <si>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</si>
  <si>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</si>
  <si>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</si>
  <si>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</si>
  <si>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</si>
  <si>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</si>
  <si>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</si>
  <si>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</si>
  <si>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</si>
  <si>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</si>
  <si>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</si>
  <si>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</si>
  <si>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</si>
  <si>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</si>
  <si>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</si>
  <si>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</si>
  <si>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</si>
  <si>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</si>
  <si>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</si>
  <si>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</si>
  <si>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</si>
  <si>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</si>
  <si>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</si>
  <si>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</si>
  <si>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</si>
  <si>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</si>
  <si>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</si>
  <si>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</si>
  <si>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</si>
  <si>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</si>
  <si>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</si>
  <si>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</si>
  <si>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</si>
  <si>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</si>
  <si>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</si>
  <si>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</si>
  <si>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</si>
  <si>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</si>
  <si>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</si>
  <si>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</si>
  <si>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</si>
  <si>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</si>
  <si>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</si>
  <si>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</si>
  <si>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</si>
  <si>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</si>
  <si>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</si>
  <si>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</si>
  <si>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</si>
  <si>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</si>
  <si>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</si>
  <si>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</si>
  <si>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</si>
  <si>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</si>
  <si>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</si>
  <si>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</si>
  <si>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</si>
  <si>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</si>
  <si>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</si>
  <si>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</si>
  <si>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</si>
  <si>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</si>
  <si>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</si>
  <si>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</si>
  <si>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</si>
  <si>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</si>
  <si>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</si>
  <si>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</si>
  <si>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</si>
  <si>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</si>
  <si>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</si>
  <si>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</si>
  <si>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</si>
  <si>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</si>
  <si>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</si>
  <si>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</si>
  <si>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</si>
  <si>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</si>
  <si>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</si>
  <si>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</si>
  <si>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</si>
  <si>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</si>
  <si>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</si>
  <si>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</si>
  <si>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</si>
  <si>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</si>
  <si>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</si>
  <si>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</si>
  <si>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</si>
  <si>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</si>
  <si>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</si>
  <si>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</si>
  <si>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</si>
  <si>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</si>
  <si>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</si>
  <si>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</si>
  <si>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</si>
  <si>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</si>
  <si>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</si>
  <si>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</si>
  <si>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</si>
  <si>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</si>
  <si>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</si>
  <si>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</si>
  <si>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</si>
  <si>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</si>
  <si>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</si>
  <si>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</si>
  <si>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</si>
  <si>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</si>
  <si>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</si>
  <si>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</si>
  <si>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</si>
  <si>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</si>
  <si>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</si>
  <si>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</si>
  <si>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</si>
  <si>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</si>
  <si>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</si>
  <si>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</si>
  <si>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</si>
  <si>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</si>
  <si>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</si>
  <si>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</si>
  <si>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</si>
  <si>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</si>
  <si>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</si>
  <si>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</si>
  <si>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</si>
  <si>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</si>
  <si>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</si>
  <si>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</si>
  <si>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</si>
  <si>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</si>
  <si>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</si>
  <si>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</si>
  <si>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</si>
  <si>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</si>
  <si>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</si>
  <si>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</si>
  <si>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</si>
  <si>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</si>
  <si>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</si>
  <si>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</si>
  <si>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</si>
  <si>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</si>
  <si>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</si>
  <si>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</si>
  <si>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</si>
  <si>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</si>
  <si>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</si>
  <si>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</si>
  <si>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</si>
  <si>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</si>
  <si>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</si>
  <si>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</si>
  <si>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</si>
  <si>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</si>
  <si>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</si>
  <si>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</si>
  <si>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</si>
  <si>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</si>
  <si>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</si>
  <si>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</si>
  <si>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</si>
  <si>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</si>
  <si>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</si>
  <si>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</si>
  <si>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</si>
  <si>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</si>
  <si>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</si>
  <si>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</si>
  <si>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</si>
  <si>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</si>
  <si>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</si>
  <si>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</si>
  <si>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</si>
  <si>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</si>
  <si>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</si>
  <si>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</si>
  <si>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</si>
  <si>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</si>
  <si>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</si>
  <si>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</si>
  <si>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</si>
  <si>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</si>
  <si>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</si>
  <si>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</si>
  <si>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</si>
  <si>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</si>
  <si>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</si>
  <si>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</si>
  <si>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</si>
  <si>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</si>
  <si>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</si>
  <si>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</si>
  <si>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</si>
  <si>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</si>
  <si>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</si>
  <si>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</si>
  <si>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</si>
  <si>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</si>
  <si>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</si>
  <si>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</si>
  <si>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</si>
  <si>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</si>
  <si>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</si>
  <si>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</si>
  <si>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</si>
  <si>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</si>
  <si>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</si>
  <si>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</si>
  <si>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</si>
  <si>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</si>
  <si>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</si>
  <si>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</si>
  <si>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</si>
  <si>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</si>
  <si>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</si>
  <si>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</si>
  <si>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</si>
  <si>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</si>
  <si>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</si>
  <si>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</si>
  <si>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</si>
  <si>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</si>
  <si>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</si>
  <si>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</si>
  <si>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</si>
  <si>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</si>
  <si>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</si>
  <si>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</si>
  <si>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</si>
  <si>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</si>
  <si>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</si>
  <si>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</si>
  <si>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</si>
  <si>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</si>
  <si>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</si>
  <si>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</si>
  <si>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</si>
  <si>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</si>
  <si>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</si>
  <si>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</si>
  <si>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</si>
  <si>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</si>
  <si>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</si>
  <si>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</si>
  <si>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</si>
  <si>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</si>
  <si>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</si>
  <si>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</si>
  <si>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</si>
  <si>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</si>
  <si>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</si>
  <si>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</si>
  <si>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</si>
  <si>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</si>
  <si>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</si>
  <si>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</si>
  <si>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</si>
  <si>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</si>
  <si>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</si>
  <si>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</si>
  <si>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</si>
  <si>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</si>
  <si>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</si>
  <si>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</si>
  <si>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</si>
  <si>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</si>
  <si>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</si>
  <si>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</si>
  <si>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</si>
  <si>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</si>
  <si>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</si>
  <si>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</si>
  <si>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</si>
  <si>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</si>
  <si>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</si>
  <si>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</si>
  <si>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</si>
  <si>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</si>
  <si>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</si>
  <si>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</si>
  <si>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</si>
  <si>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</si>
  <si>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</si>
  <si>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</si>
  <si>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</si>
  <si>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</si>
  <si>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</si>
  <si>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</si>
  <si>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</si>
  <si>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</si>
  <si>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</si>
  <si>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</si>
  <si>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</si>
  <si>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</si>
  <si>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</si>
  <si>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</si>
  <si>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</si>
  <si>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</si>
  <si>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</si>
  <si>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</si>
  <si>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</si>
  <si>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</si>
  <si>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</si>
  <si>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</si>
  <si>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</si>
  <si>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</si>
  <si>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</si>
  <si>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</si>
  <si>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</si>
  <si>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</si>
  <si>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</si>
  <si>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</si>
  <si>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</si>
  <si>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</si>
  <si>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</si>
  <si>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</si>
  <si>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</si>
  <si>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</si>
  <si>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</si>
  <si>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</si>
  <si>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</si>
  <si>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</si>
  <si>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</si>
  <si>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</si>
  <si>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</si>
  <si>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</si>
  <si>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</si>
  <si>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</si>
  <si>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</si>
  <si>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</si>
  <si>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</si>
  <si>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</si>
  <si>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</si>
  <si>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</si>
  <si>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</si>
  <si>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</si>
  <si>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</si>
  <si>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</si>
  <si>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</si>
  <si>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</si>
  <si>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</si>
  <si>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</si>
  <si>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</si>
  <si>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</si>
  <si>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</si>
  <si>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</si>
  <si>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</si>
  <si>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</si>
  <si>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</si>
  <si>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</si>
  <si>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</si>
  <si>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</si>
  <si>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</si>
  <si>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</si>
  <si>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</si>
  <si>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</si>
  <si>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</si>
  <si>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</si>
  <si>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</si>
  <si>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</si>
  <si>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</si>
  <si>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</si>
  <si>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</si>
  <si>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</si>
  <si>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</si>
  <si>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</si>
  <si>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</si>
  <si>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</si>
  <si>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</si>
  <si>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</si>
  <si>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</si>
  <si>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</si>
  <si>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</si>
  <si>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</si>
  <si>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</si>
  <si>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</si>
  <si>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</si>
  <si>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</si>
  <si>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</si>
  <si>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</si>
  <si>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</si>
  <si>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</si>
  <si>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</si>
  <si>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</si>
  <si>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</si>
  <si>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</si>
  <si>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</si>
  <si>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</si>
  <si>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</si>
  <si>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</si>
  <si>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</si>
  <si>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</si>
  <si>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</si>
  <si>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</si>
  <si>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</si>
  <si>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</si>
  <si>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</si>
  <si>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</si>
  <si>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</si>
  <si>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</si>
  <si>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</si>
  <si>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</si>
  <si>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</si>
  <si>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</si>
  <si>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</si>
  <si>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</si>
  <si>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</si>
  <si>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</si>
  <si>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</si>
  <si>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</si>
  <si>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</si>
  <si>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</si>
  <si>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</si>
  <si>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</si>
  <si>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</si>
  <si>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</si>
  <si>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</si>
  <si>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</si>
  <si>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</si>
  <si>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</si>
  <si>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</si>
  <si>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</si>
  <si>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</si>
  <si>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</si>
  <si>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</si>
  <si>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</si>
  <si>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</si>
  <si>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</si>
  <si>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</si>
  <si>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</si>
  <si>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</si>
  <si>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</si>
  <si>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</si>
  <si>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</si>
  <si>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</si>
  <si>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</si>
  <si>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</si>
  <si>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</si>
  <si>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</si>
  <si>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</si>
  <si>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</si>
  <si>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</si>
  <si>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</si>
  <si>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</si>
  <si>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</si>
  <si>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</si>
  <si>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</si>
  <si>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</si>
  <si>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</si>
  <si>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</si>
  <si>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</si>
  <si>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</si>
  <si>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</si>
  <si>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</si>
  <si>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</si>
  <si>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</si>
  <si>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</si>
  <si>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</si>
  <si>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</si>
  <si>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</si>
  <si>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</si>
  <si>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</si>
  <si>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</si>
  <si>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</si>
  <si>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</si>
  <si>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</si>
  <si>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</si>
  <si>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</si>
  <si>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</si>
  <si>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</si>
  <si>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</si>
  <si>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</si>
  <si>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</si>
  <si>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</si>
  <si>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</si>
  <si>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</si>
  <si>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</si>
  <si>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</si>
  <si>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</si>
  <si>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</si>
  <si>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</si>
  <si>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</si>
  <si>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</si>
  <si>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</si>
  <si>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</si>
  <si>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</si>
  <si>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</si>
  <si>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</si>
  <si>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</si>
  <si>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</si>
  <si>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</si>
  <si>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</si>
  <si>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</si>
  <si>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</si>
  <si>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</si>
  <si>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</si>
  <si>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</si>
  <si>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</si>
  <si>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</si>
  <si>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</si>
  <si>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</si>
  <si>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</si>
  <si>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</si>
  <si>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</si>
  <si>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</si>
  <si>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</si>
  <si>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</si>
  <si>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</si>
  <si>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</si>
  <si>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</si>
  <si>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</si>
  <si>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</si>
  <si>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</si>
  <si>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</si>
  <si>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</si>
  <si>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</si>
  <si>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</si>
  <si>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</si>
  <si>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</si>
  <si>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</si>
  <si>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</si>
  <si>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</si>
  <si>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</si>
  <si>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</si>
  <si>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</si>
  <si>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</si>
  <si>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</si>
  <si>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</si>
  <si>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</si>
  <si>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</si>
  <si>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</si>
  <si>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</si>
  <si>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</si>
  <si>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</si>
  <si>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</si>
  <si>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</si>
  <si>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</si>
  <si>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</si>
  <si>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</si>
  <si>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</si>
  <si>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</si>
  <si>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</si>
  <si>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</si>
  <si>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</si>
  <si>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</si>
  <si>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</si>
  <si>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</si>
  <si>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</si>
  <si>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</si>
  <si>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</si>
  <si>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</si>
  <si>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</si>
  <si>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</si>
  <si>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</si>
  <si>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</si>
  <si>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</si>
  <si>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</si>
  <si>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</si>
  <si>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</si>
  <si>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</si>
  <si>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</si>
  <si>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</si>
  <si>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</si>
  <si>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</si>
  <si>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</si>
  <si>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</si>
  <si>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</si>
  <si>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</si>
  <si>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</si>
  <si>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</si>
  <si>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</si>
  <si>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</si>
  <si>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</si>
  <si>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</si>
  <si>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</si>
  <si>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</si>
  <si>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</si>
  <si>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</si>
  <si>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</si>
  <si>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</si>
  <si>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</si>
  <si>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</si>
  <si>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</si>
  <si>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</si>
  <si>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</si>
  <si>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</si>
  <si>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</si>
  <si>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</si>
  <si>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</si>
  <si>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</si>
  <si>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</si>
  <si>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</si>
  <si>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</si>
  <si>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</si>
  <si>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</si>
  <si>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</si>
  <si>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</si>
  <si>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</si>
  <si>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</si>
  <si>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</si>
  <si>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</si>
  <si>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</si>
  <si>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</si>
  <si>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</si>
  <si>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</si>
  <si>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</si>
  <si>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</si>
  <si>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</si>
  <si>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</si>
  <si>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</si>
  <si>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</si>
  <si>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</si>
  <si>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</si>
  <si>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</si>
  <si>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</si>
  <si>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</si>
  <si>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</si>
  <si>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</si>
  <si>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</si>
  <si>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</si>
  <si>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</si>
  <si>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</si>
  <si>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</si>
  <si>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</si>
  <si>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</si>
  <si>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</si>
  <si>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</si>
  <si>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</si>
  <si>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</si>
  <si>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</si>
  <si>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</si>
  <si>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</si>
  <si>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</si>
  <si>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</si>
  <si>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</si>
  <si>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</si>
  <si>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</si>
  <si>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</si>
  <si>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</si>
  <si>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</si>
  <si>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</si>
  <si>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</si>
  <si>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</si>
  <si>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</si>
  <si>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</si>
  <si>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</si>
  <si>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</si>
  <si>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</si>
  <si>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</si>
  <si>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</si>
  <si>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</si>
  <si>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</si>
  <si>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</si>
  <si>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</si>
  <si>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</si>
  <si>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</si>
  <si>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</si>
  <si>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</si>
  <si>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</si>
  <si>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</si>
  <si>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</si>
  <si>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</si>
  <si>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</si>
  <si>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</si>
  <si>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</si>
  <si>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</si>
  <si>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</si>
  <si>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</si>
  <si>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</si>
  <si>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</si>
  <si>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</si>
  <si>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</si>
  <si>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</si>
  <si>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</si>
  <si>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</si>
  <si>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</si>
  <si>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</si>
  <si>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</si>
  <si>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</si>
  <si>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</si>
  <si>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</si>
  <si>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</si>
  <si>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</si>
  <si>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</si>
  <si>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</si>
  <si>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</si>
  <si>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</si>
  <si>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</si>
  <si>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</si>
  <si>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</si>
  <si>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</si>
  <si>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</si>
  <si>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</si>
  <si>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</si>
  <si>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</si>
  <si>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</si>
  <si>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</si>
  <si>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</si>
  <si>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</si>
  <si>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</si>
  <si>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</si>
  <si>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</si>
  <si>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</si>
  <si>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</si>
  <si>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</si>
  <si>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</si>
  <si>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</si>
  <si>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</si>
  <si>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</si>
  <si>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</si>
  <si>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</si>
  <si>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</si>
  <si>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</si>
  <si>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</si>
  <si>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</si>
  <si>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</si>
  <si>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</si>
  <si>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</si>
  <si>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</si>
  <si>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</si>
  <si>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</si>
  <si>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</si>
  <si>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</si>
  <si>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</si>
  <si>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</si>
  <si>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</si>
  <si>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</si>
  <si>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</si>
  <si>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</si>
  <si>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</si>
  <si>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</si>
  <si>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</si>
  <si>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</si>
  <si>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</si>
  <si>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</si>
  <si>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</si>
  <si>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</si>
  <si>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</si>
  <si>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</si>
  <si>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</si>
  <si>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</si>
  <si>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</si>
  <si>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</si>
  <si>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</si>
  <si>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</si>
  <si>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</si>
  <si>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</si>
  <si>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</si>
  <si>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</si>
  <si>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</si>
  <si>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</si>
  <si>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</si>
  <si>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</si>
  <si>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</si>
  <si>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</si>
  <si>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</si>
  <si>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</si>
  <si>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</si>
  <si>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</si>
  <si>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</si>
  <si>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</si>
  <si>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</si>
  <si>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</si>
  <si>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</si>
  <si>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</si>
  <si>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</si>
  <si>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</si>
  <si>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</si>
  <si>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</si>
  <si>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</si>
  <si>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</si>
  <si>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</si>
  <si>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</si>
  <si>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</si>
  <si>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</si>
  <si>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</si>
  <si>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</si>
  <si>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</si>
  <si>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</si>
  <si>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</si>
  <si>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</si>
  <si>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</si>
  <si>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</si>
  <si>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</si>
  <si>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</si>
  <si>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</si>
  <si>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</si>
  <si>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</si>
  <si>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</si>
  <si>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</si>
  <si>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</si>
  <si>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</si>
  <si>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</si>
  <si>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</si>
  <si>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</si>
  <si>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</si>
  <si>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</si>
  <si>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</si>
  <si>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</si>
  <si>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</si>
  <si>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</si>
  <si>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</si>
  <si>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</si>
  <si>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</si>
  <si>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</si>
  <si>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</si>
  <si>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</si>
  <si>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</si>
  <si>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</si>
  <si>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</si>
  <si>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</si>
  <si>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</si>
  <si>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</si>
  <si>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</si>
  <si>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</si>
  <si>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</si>
  <si>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</si>
  <si>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</si>
  <si>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</si>
  <si>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</si>
  <si>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</si>
  <si>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</si>
  <si>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</si>
  <si>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</si>
  <si>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</si>
  <si>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</si>
  <si>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</si>
  <si>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</si>
  <si>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</si>
  <si>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</si>
  <si>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</si>
  <si>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</si>
  <si>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</si>
  <si>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</si>
  <si>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</si>
  <si>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</si>
  <si>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</si>
  <si>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</si>
  <si>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</si>
  <si>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</si>
  <si>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</si>
  <si>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</si>
  <si>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</si>
  <si>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</si>
  <si>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</si>
  <si>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</si>
  <si>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</si>
  <si>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</si>
  <si>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</si>
  <si>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</si>
  <si>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</si>
  <si>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</si>
  <si>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</si>
  <si>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</si>
  <si>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</si>
  <si>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</si>
  <si>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</si>
  <si>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</si>
  <si>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</si>
  <si>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</si>
  <si>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</si>
  <si>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</si>
  <si>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</si>
  <si>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</si>
  <si>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</si>
  <si>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</si>
  <si>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</si>
  <si>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</si>
  <si>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</si>
  <si>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</si>
  <si>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</si>
  <si>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</si>
  <si>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</si>
  <si>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</si>
  <si>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</si>
  <si>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</si>
  <si>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</si>
  <si>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</si>
  <si>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</si>
  <si>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</si>
  <si>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</si>
  <si>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</si>
  <si>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</si>
  <si>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</si>
  <si>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</si>
  <si>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</si>
  <si>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</si>
  <si>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</si>
  <si>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</si>
  <si>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</si>
  <si>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</si>
  <si>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</si>
  <si>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</si>
  <si>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</si>
  <si>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</si>
  <si>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</si>
  <si>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</si>
  <si>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</si>
  <si>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</si>
  <si>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</si>
  <si>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</si>
  <si>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</si>
  <si>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</si>
  <si>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</si>
  <si>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</si>
  <si>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</si>
  <si>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</si>
  <si>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</si>
  <si>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</si>
  <si>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</si>
  <si>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</si>
  <si>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</si>
  <si>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</si>
  <si>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</si>
  <si>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</si>
  <si>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</si>
  <si>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</si>
  <si>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</si>
  <si>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</si>
  <si>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</si>
  <si>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</si>
  <si>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</si>
  <si>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</si>
  <si>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</si>
  <si>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</si>
  <si>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</si>
  <si>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</si>
  <si>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</si>
  <si>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</si>
  <si>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</si>
  <si>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</si>
  <si>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</si>
  <si>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</si>
  <si>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</si>
  <si>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</si>
  <si>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</si>
  <si>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</si>
  <si>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</si>
  <si>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</si>
  <si>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</si>
  <si>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</si>
  <si>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</si>
  <si>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</si>
  <si>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</si>
  <si>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</si>
  <si>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</si>
  <si>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</si>
  <si>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</si>
  <si>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</si>
  <si>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</si>
  <si>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</si>
  <si>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</si>
  <si>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</si>
  <si>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</si>
  <si>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</si>
  <si>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</si>
  <si>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</si>
  <si>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</si>
  <si>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</si>
  <si>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</si>
  <si>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</si>
  <si>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</si>
  <si>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</si>
  <si>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</si>
  <si>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</si>
  <si>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</si>
  <si>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</si>
  <si>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</si>
  <si>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</si>
  <si>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</si>
  <si>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</si>
  <si>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</si>
  <si>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</si>
  <si>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</si>
  <si>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</si>
  <si>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</si>
  <si>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</si>
  <si>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</si>
  <si>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</si>
  <si>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</si>
  <si>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</si>
  <si>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</si>
  <si>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</si>
  <si>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</si>
  <si>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</si>
  <si>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</si>
  <si>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</si>
  <si>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</si>
  <si>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</si>
  <si>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</si>
  <si>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</si>
  <si>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</si>
  <si>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</si>
  <si>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</si>
  <si>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</si>
  <si>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</si>
  <si>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</si>
  <si>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</si>
  <si>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</si>
  <si>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</si>
  <si>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</si>
  <si>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</si>
  <si>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</si>
  <si>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</si>
  <si>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</si>
  <si>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</si>
  <si>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</si>
  <si>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</si>
  <si>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</si>
  <si>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</si>
  <si>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</si>
  <si>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</si>
  <si>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</si>
  <si>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</si>
  <si>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</si>
  <si>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</si>
  <si>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</si>
  <si>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</si>
  <si>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</si>
  <si>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</si>
  <si>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</si>
  <si>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</si>
  <si>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</si>
  <si>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</si>
  <si>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</si>
  <si>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</si>
  <si>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</si>
  <si>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</si>
  <si>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</si>
  <si>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</si>
  <si>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</si>
  <si>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</si>
  <si>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</si>
  <si>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</si>
  <si>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</si>
  <si>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</si>
  <si>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</si>
  <si>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</si>
  <si>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</si>
  <si>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</si>
  <si>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</si>
  <si>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</si>
  <si>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</si>
  <si>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</si>
  <si>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</si>
  <si>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</si>
  <si>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</si>
  <si>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</si>
  <si>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</si>
  <si>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</si>
  <si>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</si>
  <si>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</si>
  <si>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</si>
  <si>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</si>
  <si>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</si>
  <si>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</si>
  <si>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</si>
  <si>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</si>
  <si>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</si>
  <si>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</si>
  <si>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</si>
  <si>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</si>
  <si>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</si>
  <si>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</si>
  <si>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</si>
  <si>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</si>
  <si>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</si>
  <si>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</si>
  <si>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</si>
  <si>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</si>
  <si>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</si>
  <si>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</si>
  <si>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</si>
  <si>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</si>
  <si>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</si>
  <si>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</si>
  <si>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</si>
  <si>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</si>
  <si>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</si>
  <si>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</si>
  <si>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</si>
  <si>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</si>
  <si>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</si>
  <si>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</si>
  <si>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</si>
  <si>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</si>
  <si>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</si>
  <si>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</si>
  <si>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</si>
  <si>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</si>
  <si>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</si>
  <si>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</si>
  <si>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</si>
  <si>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</si>
  <si>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</si>
  <si>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</si>
  <si>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</si>
  <si>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</si>
  <si>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</si>
  <si>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</si>
  <si>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</si>
  <si>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</si>
  <si>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</si>
  <si>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</si>
  <si>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</si>
  <si>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</si>
  <si>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</si>
  <si>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</si>
  <si>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</si>
  <si>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</si>
  <si>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</si>
  <si>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</si>
  <si>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</si>
  <si>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</si>
  <si>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</si>
  <si>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</si>
  <si>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</si>
  <si>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</si>
  <si>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</si>
  <si>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</si>
  <si>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</si>
  <si>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</si>
  <si>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</si>
  <si>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</si>
  <si>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</si>
  <si>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</si>
  <si>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</si>
  <si>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</si>
  <si>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</si>
  <si>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</si>
  <si>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</si>
  <si>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</si>
  <si>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</si>
  <si>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</si>
  <si>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</si>
  <si>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</si>
  <si>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</si>
  <si>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</si>
  <si>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</si>
  <si>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</si>
  <si>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</si>
  <si>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</si>
  <si>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</si>
  <si>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</si>
  <si>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</si>
  <si>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</si>
  <si>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</si>
  <si>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</si>
  <si>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</si>
  <si>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</si>
  <si>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</si>
  <si>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</si>
  <si>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</si>
  <si>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</si>
  <si>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</si>
  <si>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</si>
  <si>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</si>
  <si>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</si>
  <si>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</si>
  <si>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</si>
  <si>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</si>
  <si>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</si>
  <si>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</si>
  <si>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</si>
  <si>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</si>
  <si>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</si>
  <si>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</si>
  <si>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</si>
  <si>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</si>
  <si>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</si>
  <si>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</si>
  <si>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</si>
  <si>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</si>
  <si>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</si>
  <si>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</si>
  <si>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</si>
  <si>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</si>
  <si>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</si>
  <si>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</si>
  <si>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</si>
  <si>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</si>
  <si>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</si>
  <si>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</si>
  <si>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</si>
  <si>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</si>
  <si>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</si>
  <si>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</si>
  <si>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</si>
  <si>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</si>
  <si>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</si>
  <si>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</si>
  <si>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</si>
  <si>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</si>
  <si>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</si>
  <si>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</si>
  <si>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</si>
  <si>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</si>
  <si>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</si>
  <si>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</si>
  <si>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</si>
  <si>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</si>
  <si>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</si>
  <si>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</si>
  <si>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</si>
  <si>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</si>
  <si>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</si>
  <si>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</si>
  <si>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</si>
  <si>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</si>
  <si>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</si>
  <si>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</si>
  <si>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</si>
  <si>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</si>
  <si>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</si>
  <si>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</si>
  <si>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</si>
  <si>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</si>
  <si>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</si>
  <si>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</si>
  <si>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</si>
  <si>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</si>
  <si>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</si>
  <si>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</si>
  <si>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</si>
  <si>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</si>
  <si>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</si>
  <si>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</si>
  <si>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</si>
  <si>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</si>
  <si>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</si>
  <si>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</si>
  <si>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</si>
  <si>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</si>
  <si>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</si>
  <si>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</si>
  <si>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</si>
  <si>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</si>
  <si>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</si>
  <si>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</si>
  <si>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</si>
  <si>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</si>
  <si>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</si>
  <si>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</si>
  <si>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</si>
  <si>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</si>
  <si>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</si>
  <si>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</si>
  <si>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</si>
  <si>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</si>
  <si>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</si>
  <si>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</si>
  <si>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</si>
  <si>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</si>
  <si>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</si>
  <si>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</si>
  <si>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</si>
  <si>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</si>
  <si>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</si>
  <si>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</si>
  <si>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</si>
  <si>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</si>
  <si>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</si>
  <si>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</si>
  <si>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</si>
  <si>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</si>
  <si>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</si>
  <si>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</si>
  <si>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</si>
  <si>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</si>
  <si>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</si>
  <si>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</si>
  <si>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</si>
  <si>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</si>
  <si>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</si>
  <si>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</si>
  <si>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</si>
  <si>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</si>
  <si>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</si>
  <si>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</si>
  <si>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</si>
  <si>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</si>
  <si>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</si>
  <si>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</si>
  <si>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</si>
  <si>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</si>
  <si>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</si>
  <si>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</si>
  <si>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</si>
  <si>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</si>
  <si>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</si>
  <si>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</si>
  <si>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</si>
  <si>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</si>
  <si>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</si>
  <si>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</si>
  <si>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</si>
  <si>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</si>
  <si>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</si>
  <si>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</si>
  <si>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</si>
  <si>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</si>
  <si>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</si>
  <si>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</si>
  <si>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</si>
  <si>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</si>
  <si>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</si>
  <si>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</si>
  <si>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</si>
  <si>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</si>
  <si>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</si>
  <si>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</si>
  <si>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</si>
  <si>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</si>
  <si>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</si>
  <si>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</si>
  <si>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</si>
  <si>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</si>
  <si>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</si>
  <si>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</si>
  <si>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</si>
  <si>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</si>
  <si>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</si>
  <si>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</si>
  <si>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</si>
  <si>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</si>
  <si>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</si>
  <si>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</si>
  <si>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</si>
  <si>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</si>
  <si>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</si>
  <si>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</si>
  <si>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</si>
  <si>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</si>
  <si>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</si>
  <si>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</si>
  <si>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</si>
  <si>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</si>
  <si>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</si>
  <si>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</si>
  <si>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</si>
  <si>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</si>
  <si>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</si>
  <si>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</si>
  <si>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</si>
  <si>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</si>
  <si>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</si>
  <si>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</si>
  <si>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</si>
  <si>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</si>
  <si>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</si>
  <si>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</si>
  <si>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</si>
  <si>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</si>
  <si>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</si>
  <si>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</si>
  <si>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</si>
  <si>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</si>
  <si>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</si>
  <si>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</si>
  <si>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</si>
  <si>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</si>
  <si>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</si>
  <si>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</si>
  <si>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</si>
  <si>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</si>
  <si>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</si>
  <si>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</si>
  <si>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</si>
  <si>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</si>
  <si>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</si>
  <si>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</si>
  <si>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</si>
  <si>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</si>
  <si>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</si>
  <si>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</si>
  <si>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</si>
  <si>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</si>
  <si>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</si>
  <si>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</si>
  <si>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</si>
  <si>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</si>
  <si>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</si>
  <si>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</si>
  <si>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</si>
  <si>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Hrvatski sokol</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</si>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</sst>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909236.29999999993</v>
      </c>
      <c r="D2" s="7">
        <f>'PR-RAS'!E6</f>
        <v>1111727.67</v>
      </c>
      <c r="E2" s="7">
        <v>0</v>
      </c>
      <c r="F2" s="7">
        <v>0</v>
      </c>
      <c r="G2" s="8">
        <f t="shared" ref="G2:G274" si="0">(B2/1000)*(C2*1+D2*2)</f>
        <v>3132.6916399999996</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842759.73</v>
      </c>
      <c r="D45" s="2">
        <f>'PR-RAS'!E49</f>
        <v>1028441.69</v>
      </c>
      <c r="E45" s="2">
        <v>0</v>
      </c>
      <c r="F45" s="2">
        <v>0</v>
      </c>
      <c r="G45" s="3">
        <f t="shared" si="0"/>
        <v>127584.29683999998</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842759.73</v>
      </c>
      <c r="D64" s="2">
        <f>'PR-RAS'!E68</f>
        <v>1028441.69</v>
      </c>
      <c r="E64" s="2">
        <v>0</v>
      </c>
      <c r="F64" s="2">
        <v>0</v>
      </c>
      <c r="G64" s="3">
        <f t="shared" si="0"/>
        <v>182677.51592999999</v>
      </c>
      <c r="H64" s="3">
        <f t="shared" si="1"/>
        <v>0.58000000007450581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842759.73</v>
      </c>
      <c r="D65" s="2">
        <f>'PR-RAS'!E69</f>
        <v>1028441.69</v>
      </c>
      <c r="E65" s="2">
        <v>0</v>
      </c>
      <c r="F65" s="2">
        <v>0</v>
      </c>
      <c r="G65" s="3">
        <f t="shared" si="0"/>
        <v>185577.15904</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254.73</v>
      </c>
      <c r="D78" s="2">
        <f>'PR-RAS'!E82</f>
        <v>219</v>
      </c>
      <c r="E78" s="2">
        <v>0</v>
      </c>
      <c r="F78" s="2">
        <v>0</v>
      </c>
      <c r="G78" s="3">
        <f t="shared" si="0"/>
        <v>53.340209999999999</v>
      </c>
      <c r="H78" s="3">
        <f t="shared" si="1"/>
        <v>0.27000000000001023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254.73</v>
      </c>
      <c r="D87" s="2">
        <f>'PR-RAS'!E91</f>
        <v>219</v>
      </c>
      <c r="E87" s="2">
        <v>0</v>
      </c>
      <c r="F87" s="2">
        <v>0</v>
      </c>
      <c r="G87" s="3">
        <f t="shared" si="0"/>
        <v>59.574779999999997</v>
      </c>
      <c r="H87" s="3">
        <f t="shared" si="1"/>
        <v>0.27000000000001023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254.73</v>
      </c>
      <c r="D89" s="2">
        <f>'PR-RAS'!E93</f>
        <v>219</v>
      </c>
      <c r="E89" s="2">
        <v>0</v>
      </c>
      <c r="F89" s="2">
        <v>0</v>
      </c>
      <c r="G89" s="3">
        <f t="shared" si="0"/>
        <v>60.960239999999999</v>
      </c>
      <c r="H89" s="3">
        <f t="shared" si="1"/>
        <v>0.27000000000001023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720</v>
      </c>
      <c r="D102" s="2">
        <f>'PR-RAS'!E106</f>
        <v>14948.59</v>
      </c>
      <c r="E102" s="2">
        <v>0</v>
      </c>
      <c r="F102" s="2">
        <v>0</v>
      </c>
      <c r="G102" s="3">
        <f t="shared" si="0"/>
        <v>3092.33518</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720</v>
      </c>
      <c r="D108" s="2">
        <f>'PR-RAS'!E112</f>
        <v>14948.59</v>
      </c>
      <c r="E108" s="2">
        <v>0</v>
      </c>
      <c r="F108" s="2">
        <v>0</v>
      </c>
      <c r="G108" s="3">
        <f t="shared" si="0"/>
        <v>3276.0382599999998</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720</v>
      </c>
      <c r="D113" s="2">
        <f>'PR-RAS'!E117</f>
        <v>14948.59</v>
      </c>
      <c r="E113" s="2">
        <v>0</v>
      </c>
      <c r="F113" s="2">
        <v>0</v>
      </c>
      <c r="G113" s="3">
        <f t="shared" si="0"/>
        <v>3429.1241600000003</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1071.3399999999999</v>
      </c>
      <c r="D121" s="2">
        <f>'PR-RAS'!E125</f>
        <v>2061.83</v>
      </c>
      <c r="E121" s="2">
        <v>0</v>
      </c>
      <c r="F121" s="2">
        <v>0</v>
      </c>
      <c r="G121" s="3">
        <f t="shared" si="0"/>
        <v>623.4</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1071.3399999999999</v>
      </c>
      <c r="D122" s="2">
        <f>'PR-RAS'!E126</f>
        <v>1507.34</v>
      </c>
      <c r="E122" s="2">
        <v>0</v>
      </c>
      <c r="F122" s="2">
        <v>0</v>
      </c>
      <c r="G122" s="3">
        <f t="shared" si="0"/>
        <v>494.40841999999992</v>
      </c>
      <c r="H122" s="3">
        <f t="shared" si="1"/>
        <v>0.67999999999983629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44.5</v>
      </c>
      <c r="D123" s="2">
        <f>'PR-RAS'!E127</f>
        <v>218</v>
      </c>
      <c r="E123" s="2">
        <v>0</v>
      </c>
      <c r="F123" s="2">
        <v>0</v>
      </c>
      <c r="G123" s="3">
        <f t="shared" si="0"/>
        <v>58.621000000000002</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1026.8399999999999</v>
      </c>
      <c r="D124" s="2">
        <f>'PR-RAS'!E128</f>
        <v>1289.3399999999999</v>
      </c>
      <c r="E124" s="2">
        <v>0</v>
      </c>
      <c r="F124" s="2">
        <v>0</v>
      </c>
      <c r="G124" s="3">
        <f t="shared" si="0"/>
        <v>443.47895999999992</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64430.5</v>
      </c>
      <c r="D130" s="2">
        <f>'PR-RAS'!E134</f>
        <v>66056.56</v>
      </c>
      <c r="E130" s="2">
        <v>0</v>
      </c>
      <c r="F130" s="2">
        <v>0</v>
      </c>
      <c r="G130" s="3">
        <f t="shared" si="0"/>
        <v>25354.126980000001</v>
      </c>
      <c r="H130" s="3">
        <f t="shared" si="1"/>
        <v>0.94000000000232831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64430.5</v>
      </c>
      <c r="D131" s="2">
        <f>'PR-RAS'!E135</f>
        <v>66056.56</v>
      </c>
      <c r="E131" s="2">
        <v>0</v>
      </c>
      <c r="F131" s="2">
        <v>0</v>
      </c>
      <c r="G131" s="3">
        <f t="shared" si="0"/>
        <v>25550.670600000001</v>
      </c>
      <c r="H131" s="3">
        <f t="shared" si="1"/>
        <v>0.94000000000232831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63020.84</v>
      </c>
      <c r="D132" s="2">
        <f>'PR-RAS'!E136</f>
        <v>64387.56</v>
      </c>
      <c r="E132" s="2">
        <v>0</v>
      </c>
      <c r="F132" s="2">
        <v>0</v>
      </c>
      <c r="G132" s="3">
        <f t="shared" si="0"/>
        <v>25125.270759999999</v>
      </c>
      <c r="H132" s="3">
        <f t="shared" si="1"/>
        <v>0.60000000000582077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1409.66</v>
      </c>
      <c r="D133" s="2">
        <f>'PR-RAS'!E137</f>
        <v>1669</v>
      </c>
      <c r="E133" s="2">
        <v>0</v>
      </c>
      <c r="F133" s="2">
        <v>0</v>
      </c>
      <c r="G133" s="3">
        <f t="shared" si="0"/>
        <v>626.69111999999996</v>
      </c>
      <c r="H133" s="3">
        <f t="shared" si="1"/>
        <v>0.33999999999991815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896864.64999999991</v>
      </c>
      <c r="D148" s="2">
        <f>'PR-RAS'!E152</f>
        <v>1180338.0299999998</v>
      </c>
      <c r="E148" s="2">
        <v>0</v>
      </c>
      <c r="F148" s="2">
        <v>0</v>
      </c>
      <c r="G148" s="3">
        <f t="shared" si="0"/>
        <v>478858.4843699999</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760167.58</v>
      </c>
      <c r="D149" s="2">
        <f>'PR-RAS'!E153</f>
        <v>1031867.2499999999</v>
      </c>
      <c r="E149" s="2">
        <v>0</v>
      </c>
      <c r="F149" s="2">
        <v>0</v>
      </c>
      <c r="G149" s="3">
        <f t="shared" si="0"/>
        <v>417937.50783999992</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625648.92000000004</v>
      </c>
      <c r="D150" s="2">
        <f>'PR-RAS'!E154</f>
        <v>850121.45</v>
      </c>
      <c r="E150" s="2">
        <v>0</v>
      </c>
      <c r="F150" s="2">
        <v>0</v>
      </c>
      <c r="G150" s="3">
        <f t="shared" si="0"/>
        <v>346557.88117999997</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625648.92000000004</v>
      </c>
      <c r="D151" s="2">
        <f>'PR-RAS'!E155</f>
        <v>850121.45</v>
      </c>
      <c r="E151" s="2">
        <v>0</v>
      </c>
      <c r="F151" s="2">
        <v>0</v>
      </c>
      <c r="G151" s="3">
        <f t="shared" si="0"/>
        <v>348883.77299999999</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31286.44</v>
      </c>
      <c r="D155" s="2">
        <f>'PR-RAS'!E159</f>
        <v>41468.94</v>
      </c>
      <c r="E155" s="2">
        <v>0</v>
      </c>
      <c r="F155" s="2">
        <v>0</v>
      </c>
      <c r="G155" s="3">
        <f t="shared" si="0"/>
        <v>17590.545280000002</v>
      </c>
      <c r="H155" s="3">
        <f t="shared" si="1"/>
        <v>0.49999999999636202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103232.22</v>
      </c>
      <c r="D156" s="2">
        <f>'PR-RAS'!E160</f>
        <v>140276.85999999999</v>
      </c>
      <c r="E156" s="2">
        <v>0</v>
      </c>
      <c r="F156" s="2">
        <v>0</v>
      </c>
      <c r="G156" s="3">
        <f t="shared" si="0"/>
        <v>59486.820699999989</v>
      </c>
      <c r="H156" s="3">
        <f t="shared" si="1"/>
        <v>0.36000000001513399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103232.22</v>
      </c>
      <c r="D158" s="2">
        <f>'PR-RAS'!E162</f>
        <v>140276.85999999999</v>
      </c>
      <c r="E158" s="2">
        <v>0</v>
      </c>
      <c r="F158" s="2">
        <v>0</v>
      </c>
      <c r="G158" s="3">
        <f t="shared" si="0"/>
        <v>60254.392579999992</v>
      </c>
      <c r="H158" s="3">
        <f t="shared" si="1"/>
        <v>0.36000000001513399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126916.95999999999</v>
      </c>
      <c r="D160" s="2">
        <f>'PR-RAS'!E164</f>
        <v>139416.84000000003</v>
      </c>
      <c r="E160" s="2">
        <v>0</v>
      </c>
      <c r="F160" s="2">
        <v>0</v>
      </c>
      <c r="G160" s="3">
        <f t="shared" si="0"/>
        <v>64514.351760000005</v>
      </c>
      <c r="H160" s="3">
        <f t="shared" si="1"/>
        <v>0.1999999999825377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30874.720000000001</v>
      </c>
      <c r="D161" s="2">
        <f>'PR-RAS'!E165</f>
        <v>38808.670000000006</v>
      </c>
      <c r="E161" s="2">
        <v>0</v>
      </c>
      <c r="F161" s="2">
        <v>0</v>
      </c>
      <c r="G161" s="3">
        <f t="shared" si="0"/>
        <v>17358.729600000002</v>
      </c>
      <c r="H161" s="3">
        <f t="shared" si="1"/>
        <v>0.60999999999330612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2074.2399999999998</v>
      </c>
      <c r="D162" s="2">
        <f>'PR-RAS'!E166</f>
        <v>2716.85</v>
      </c>
      <c r="E162" s="2">
        <v>0</v>
      </c>
      <c r="F162" s="2">
        <v>0</v>
      </c>
      <c r="G162" s="3">
        <f t="shared" si="0"/>
        <v>1208.7783400000001</v>
      </c>
      <c r="H162" s="3">
        <f t="shared" si="1"/>
        <v>0.38999999999987267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25388.68</v>
      </c>
      <c r="D163" s="2">
        <f>'PR-RAS'!E167</f>
        <v>30905.02</v>
      </c>
      <c r="E163" s="2">
        <v>0</v>
      </c>
      <c r="F163" s="2">
        <v>0</v>
      </c>
      <c r="G163" s="3">
        <f t="shared" si="0"/>
        <v>14126.192640000001</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358.38</v>
      </c>
      <c r="D164" s="2">
        <f>'PR-RAS'!E168</f>
        <v>827.5</v>
      </c>
      <c r="E164" s="2">
        <v>0</v>
      </c>
      <c r="F164" s="2">
        <v>0</v>
      </c>
      <c r="G164" s="3">
        <f t="shared" si="0"/>
        <v>328.18094000000002</v>
      </c>
      <c r="H164" s="3">
        <f t="shared" si="1"/>
        <v>0.87999999999999545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3053.42</v>
      </c>
      <c r="D165" s="2">
        <f>'PR-RAS'!E169</f>
        <v>4359.3</v>
      </c>
      <c r="E165" s="2">
        <v>0</v>
      </c>
      <c r="F165" s="2">
        <v>0</v>
      </c>
      <c r="G165" s="3">
        <f t="shared" si="0"/>
        <v>1930.6112800000001</v>
      </c>
      <c r="H165" s="3">
        <f t="shared" si="1"/>
        <v>0.72000000000025466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68730.03</v>
      </c>
      <c r="D166" s="2">
        <f>'PR-RAS'!E170</f>
        <v>67458.070000000007</v>
      </c>
      <c r="E166" s="2">
        <v>0</v>
      </c>
      <c r="F166" s="2">
        <v>0</v>
      </c>
      <c r="G166" s="3">
        <f t="shared" si="0"/>
        <v>33601.618050000005</v>
      </c>
      <c r="H166" s="3">
        <f t="shared" si="1"/>
        <v>0.10000000000582077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7943.98</v>
      </c>
      <c r="D167" s="2">
        <f>'PR-RAS'!E171</f>
        <v>5291.16</v>
      </c>
      <c r="E167" s="2">
        <v>0</v>
      </c>
      <c r="F167" s="2">
        <v>0</v>
      </c>
      <c r="G167" s="3">
        <f t="shared" si="0"/>
        <v>3075.3658</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40422.99</v>
      </c>
      <c r="D168" s="2">
        <f>'PR-RAS'!E172</f>
        <v>41408.28</v>
      </c>
      <c r="E168" s="2">
        <v>0</v>
      </c>
      <c r="F168" s="2">
        <v>0</v>
      </c>
      <c r="G168" s="3">
        <f t="shared" si="0"/>
        <v>20581.004849999998</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17731.259999999998</v>
      </c>
      <c r="D169" s="2">
        <f>'PR-RAS'!E173</f>
        <v>19396.13</v>
      </c>
      <c r="E169" s="2">
        <v>0</v>
      </c>
      <c r="F169" s="2">
        <v>0</v>
      </c>
      <c r="G169" s="3">
        <f t="shared" si="0"/>
        <v>9495.9513600000009</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1516.73</v>
      </c>
      <c r="D170" s="2">
        <f>'PR-RAS'!E174</f>
        <v>748.68</v>
      </c>
      <c r="E170" s="2">
        <v>0</v>
      </c>
      <c r="F170" s="2">
        <v>0</v>
      </c>
      <c r="G170" s="3">
        <f t="shared" si="0"/>
        <v>509.38121000000007</v>
      </c>
      <c r="H170" s="3">
        <f t="shared" si="1"/>
        <v>0.59000000000003183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859.72</v>
      </c>
      <c r="D171" s="2">
        <f>'PR-RAS'!E175</f>
        <v>243.24</v>
      </c>
      <c r="E171" s="2">
        <v>0</v>
      </c>
      <c r="F171" s="2">
        <v>0</v>
      </c>
      <c r="G171" s="3">
        <f t="shared" si="0"/>
        <v>228.85400000000001</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255.35</v>
      </c>
      <c r="D173" s="2">
        <f>'PR-RAS'!E177</f>
        <v>370.58</v>
      </c>
      <c r="E173" s="2">
        <v>0</v>
      </c>
      <c r="F173" s="2">
        <v>0</v>
      </c>
      <c r="G173" s="3">
        <f t="shared" si="0"/>
        <v>171.39971999999997</v>
      </c>
      <c r="H173" s="3">
        <f t="shared" si="1"/>
        <v>0.77000000000001023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23393.43</v>
      </c>
      <c r="D174" s="2">
        <f>'PR-RAS'!E178</f>
        <v>29364.510000000002</v>
      </c>
      <c r="E174" s="2">
        <v>0</v>
      </c>
      <c r="F174" s="2">
        <v>0</v>
      </c>
      <c r="G174" s="3">
        <f t="shared" si="0"/>
        <v>14207.183850000001</v>
      </c>
      <c r="H174" s="3">
        <f t="shared" si="1"/>
        <v>0.91999999999825377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2802.24</v>
      </c>
      <c r="D175" s="2">
        <f>'PR-RAS'!E179</f>
        <v>2754.47</v>
      </c>
      <c r="E175" s="2">
        <v>0</v>
      </c>
      <c r="F175" s="2">
        <v>0</v>
      </c>
      <c r="G175" s="3">
        <f t="shared" si="0"/>
        <v>1446.1453199999999</v>
      </c>
      <c r="H175" s="3">
        <f t="shared" si="1"/>
        <v>0.70999999999958163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7416.1</v>
      </c>
      <c r="D176" s="2">
        <f>'PR-RAS'!E180</f>
        <v>10564.61</v>
      </c>
      <c r="E176" s="2">
        <v>0</v>
      </c>
      <c r="F176" s="2">
        <v>0</v>
      </c>
      <c r="G176" s="3">
        <f t="shared" si="0"/>
        <v>4995.4309999999996</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3363.47</v>
      </c>
      <c r="D178" s="2">
        <f>'PR-RAS'!E182</f>
        <v>4594.3</v>
      </c>
      <c r="E178" s="2">
        <v>0</v>
      </c>
      <c r="F178" s="2">
        <v>0</v>
      </c>
      <c r="G178" s="3">
        <f t="shared" si="0"/>
        <v>2221.71639</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1778.22</v>
      </c>
      <c r="D179" s="2">
        <f>'PR-RAS'!E183</f>
        <v>2644.8</v>
      </c>
      <c r="E179" s="2">
        <v>0</v>
      </c>
      <c r="F179" s="2">
        <v>0</v>
      </c>
      <c r="G179" s="3">
        <f t="shared" si="0"/>
        <v>1258.07196</v>
      </c>
      <c r="H179" s="3">
        <f t="shared" si="1"/>
        <v>0.41999999999984539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2929.65</v>
      </c>
      <c r="D180" s="2">
        <f>'PR-RAS'!E184</f>
        <v>2962.58</v>
      </c>
      <c r="E180" s="2">
        <v>0</v>
      </c>
      <c r="F180" s="2">
        <v>0</v>
      </c>
      <c r="G180" s="3">
        <f t="shared" si="0"/>
        <v>1585.0109899999998</v>
      </c>
      <c r="H180" s="3">
        <f t="shared" si="1"/>
        <v>0.76999999999998181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2437.5</v>
      </c>
      <c r="D181" s="2">
        <f>'PR-RAS'!E185</f>
        <v>3618.75</v>
      </c>
      <c r="E181" s="2">
        <v>0</v>
      </c>
      <c r="F181" s="2">
        <v>0</v>
      </c>
      <c r="G181" s="3">
        <f t="shared" si="0"/>
        <v>1741.5</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2666.25</v>
      </c>
      <c r="D182" s="2">
        <f>'PR-RAS'!E186</f>
        <v>2225</v>
      </c>
      <c r="E182" s="2">
        <v>0</v>
      </c>
      <c r="F182" s="2">
        <v>0</v>
      </c>
      <c r="G182" s="3">
        <f t="shared" si="0"/>
        <v>1288.04125</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3918.78</v>
      </c>
      <c r="D190" s="2">
        <f>'PR-RAS'!E194</f>
        <v>3785.59</v>
      </c>
      <c r="E190" s="2">
        <v>0</v>
      </c>
      <c r="F190" s="2">
        <v>0</v>
      </c>
      <c r="G190" s="3">
        <f t="shared" si="0"/>
        <v>2171.6024400000001</v>
      </c>
      <c r="H190" s="3">
        <f t="shared" si="1"/>
        <v>0.62999999999965439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39.03</v>
      </c>
      <c r="D193" s="2">
        <f>'PR-RAS'!E197</f>
        <v>0</v>
      </c>
      <c r="E193" s="2">
        <v>0</v>
      </c>
      <c r="F193" s="2">
        <v>0</v>
      </c>
      <c r="G193" s="3">
        <f t="shared" si="0"/>
        <v>7.49376</v>
      </c>
      <c r="H193" s="3">
        <f t="shared" si="1"/>
        <v>3.0000000000001137E-2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80.64</v>
      </c>
      <c r="D195" s="2">
        <f>'PR-RAS'!E199</f>
        <v>0</v>
      </c>
      <c r="E195" s="2">
        <v>0</v>
      </c>
      <c r="F195" s="2">
        <v>0</v>
      </c>
      <c r="G195" s="3">
        <f t="shared" si="0"/>
        <v>15.644160000000001</v>
      </c>
      <c r="H195" s="3">
        <f t="shared" si="1"/>
        <v>0.35999999999999943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3689.11</v>
      </c>
      <c r="D197" s="2">
        <f>'PR-RAS'!E201</f>
        <v>3660.59</v>
      </c>
      <c r="E197" s="2">
        <v>0</v>
      </c>
      <c r="F197" s="2">
        <v>0</v>
      </c>
      <c r="G197" s="3">
        <f t="shared" si="0"/>
        <v>2158.0168400000002</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9384.11</v>
      </c>
      <c r="D258" s="2">
        <f>'PR-RAS'!E262</f>
        <v>8738.94</v>
      </c>
      <c r="E258" s="2">
        <v>0</v>
      </c>
      <c r="F258" s="2">
        <v>0</v>
      </c>
      <c r="G258" s="3">
        <f t="shared" si="0"/>
        <v>6903.5314300000009</v>
      </c>
      <c r="H258" s="3">
        <f t="shared" si="1"/>
        <v>0.17000000000007276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9384.11</v>
      </c>
      <c r="D265" s="2">
        <f>'PR-RAS'!E269</f>
        <v>8738.94</v>
      </c>
      <c r="E265" s="2">
        <v>0</v>
      </c>
      <c r="F265" s="2">
        <v>0</v>
      </c>
      <c r="G265" s="3">
        <f t="shared" si="0"/>
        <v>7091.5653600000005</v>
      </c>
      <c r="H265" s="3">
        <f t="shared" si="1"/>
        <v>0.17000000000007276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9384.11</v>
      </c>
      <c r="D267" s="2">
        <f>'PR-RAS'!E271</f>
        <v>8738.94</v>
      </c>
      <c r="E267" s="2">
        <v>0</v>
      </c>
      <c r="F267" s="2">
        <v>0</v>
      </c>
      <c r="G267" s="3">
        <f t="shared" si="0"/>
        <v>7145.2893400000012</v>
      </c>
      <c r="H267" s="3">
        <f t="shared" si="1"/>
        <v>0.17000000000007276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396</v>
      </c>
      <c r="D269" s="2">
        <f>'PR-RAS'!E273</f>
        <v>315</v>
      </c>
      <c r="E269" s="2">
        <v>0</v>
      </c>
      <c r="F269" s="2">
        <v>0</v>
      </c>
      <c r="G269" s="3">
        <f t="shared" si="0"/>
        <v>274.96800000000002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396</v>
      </c>
      <c r="D270" s="2">
        <f>'PR-RAS'!E274</f>
        <v>315</v>
      </c>
      <c r="E270" s="2">
        <v>0</v>
      </c>
      <c r="F270" s="2">
        <v>0</v>
      </c>
      <c r="G270" s="3">
        <f t="shared" si="0"/>
        <v>275.99400000000003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396</v>
      </c>
      <c r="D272" s="2">
        <f>'PR-RAS'!E276</f>
        <v>315</v>
      </c>
      <c r="E272" s="2">
        <v>0</v>
      </c>
      <c r="F272" s="2">
        <v>0</v>
      </c>
      <c r="G272" s="3">
        <f t="shared" si="0"/>
        <v>278.04599999999999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896864.64999999991</v>
      </c>
      <c r="D295" s="2">
        <f>'PR-RAS'!E299</f>
        <v>1180338.0299999998</v>
      </c>
      <c r="E295" s="2">
        <v>0</v>
      </c>
      <c r="F295" s="2">
        <v>0</v>
      </c>
      <c r="G295" s="3">
        <f t="shared" si="12"/>
        <v>957716.96873999981</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12371.650000000023</v>
      </c>
      <c r="D296" s="2">
        <f>'PR-RAS'!E300</f>
        <v>0</v>
      </c>
      <c r="E296" s="2">
        <v>0</v>
      </c>
      <c r="F296" s="2">
        <v>0</v>
      </c>
      <c r="G296" s="3">
        <f t="shared" si="12"/>
        <v>3649.6367500000065</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68610.35999999987</v>
      </c>
      <c r="E297" s="2">
        <v>0</v>
      </c>
      <c r="F297" s="2">
        <v>0</v>
      </c>
      <c r="G297" s="3">
        <f t="shared" si="12"/>
        <v>40617.333119999923</v>
      </c>
      <c r="H297" s="3">
        <f t="shared" si="13"/>
        <v>0.35999999986961484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46682.82</v>
      </c>
      <c r="D298" s="2">
        <f>'PR-RAS'!E302</f>
        <v>46086.51</v>
      </c>
      <c r="E298" s="2">
        <v>0</v>
      </c>
      <c r="F298" s="2">
        <v>0</v>
      </c>
      <c r="G298" s="3">
        <f t="shared" si="12"/>
        <v>41240.184479999996</v>
      </c>
      <c r="H298" s="3">
        <f t="shared" si="13"/>
        <v>0.66999999999825377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186.12</v>
      </c>
      <c r="D300" s="2">
        <f>'PR-RAS'!E304</f>
        <v>83856.81</v>
      </c>
      <c r="E300" s="2">
        <v>0</v>
      </c>
      <c r="F300" s="2">
        <v>0</v>
      </c>
      <c r="G300" s="3">
        <f t="shared" si="12"/>
        <v>50202.022259999998</v>
      </c>
      <c r="H300" s="3">
        <f t="shared" si="13"/>
        <v>0.31000000000233285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47</v>
      </c>
      <c r="E301" s="2">
        <v>0</v>
      </c>
      <c r="F301" s="2">
        <v>0</v>
      </c>
      <c r="G301" s="3">
        <f t="shared" si="12"/>
        <v>28.2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13811.759999999998</v>
      </c>
      <c r="D355" s="2">
        <f>'PR-RAS'!E360</f>
        <v>12439.67</v>
      </c>
      <c r="E355" s="2">
        <v>0</v>
      </c>
      <c r="F355" s="2">
        <v>0</v>
      </c>
      <c r="G355" s="3">
        <f t="shared" si="12"/>
        <v>13696.649399999998</v>
      </c>
      <c r="H355" s="3">
        <f t="shared" si="13"/>
        <v>0.57000000000152795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13811.759999999998</v>
      </c>
      <c r="D368" s="2">
        <f>'PR-RAS'!E373</f>
        <v>12439.67</v>
      </c>
      <c r="E368" s="2">
        <v>0</v>
      </c>
      <c r="F368" s="2">
        <v>0</v>
      </c>
      <c r="G368" s="3">
        <f t="shared" si="12"/>
        <v>14199.633699999998</v>
      </c>
      <c r="H368" s="3">
        <f t="shared" si="13"/>
        <v>0.57000000000152795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2173.8000000000002</v>
      </c>
      <c r="D374" s="2">
        <f>'PR-RAS'!E379</f>
        <v>2054.4899999999998</v>
      </c>
      <c r="E374" s="2">
        <v>0</v>
      </c>
      <c r="F374" s="2">
        <v>0</v>
      </c>
      <c r="G374" s="3">
        <f t="shared" si="12"/>
        <v>2343.47694</v>
      </c>
      <c r="H374" s="3">
        <f t="shared" si="13"/>
        <v>0.68999999999959982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843.8</v>
      </c>
      <c r="D376" s="2">
        <f>'PR-RAS'!E381</f>
        <v>0</v>
      </c>
      <c r="E376" s="2">
        <v>0</v>
      </c>
      <c r="F376" s="2">
        <v>0</v>
      </c>
      <c r="G376" s="3">
        <f t="shared" si="12"/>
        <v>316.42499999999995</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1330</v>
      </c>
      <c r="D381" s="2">
        <f>'PR-RAS'!E386</f>
        <v>1500</v>
      </c>
      <c r="E381" s="2">
        <v>0</v>
      </c>
      <c r="F381" s="2">
        <v>0</v>
      </c>
      <c r="G381" s="3">
        <f t="shared" si="12"/>
        <v>1645.4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11637.96</v>
      </c>
      <c r="D388" s="2">
        <f>'PR-RAS'!E393</f>
        <v>10385.18</v>
      </c>
      <c r="E388" s="2">
        <v>0</v>
      </c>
      <c r="F388" s="2">
        <v>0</v>
      </c>
      <c r="G388" s="3">
        <f t="shared" si="12"/>
        <v>12542.019840000001</v>
      </c>
      <c r="H388" s="3">
        <f t="shared" si="13"/>
        <v>0.22000000000116415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11637.96</v>
      </c>
      <c r="D389" s="2">
        <f>'PR-RAS'!E394</f>
        <v>10385.18</v>
      </c>
      <c r="E389" s="2">
        <v>0</v>
      </c>
      <c r="F389" s="2">
        <v>0</v>
      </c>
      <c r="G389" s="3">
        <f t="shared" si="12"/>
        <v>12574.428159999999</v>
      </c>
      <c r="H389" s="3">
        <f t="shared" si="13"/>
        <v>0.22000000000116415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13811.759999999998</v>
      </c>
      <c r="D413" s="2">
        <f>'PR-RAS'!E418</f>
        <v>12439.67</v>
      </c>
      <c r="E413" s="2">
        <v>0</v>
      </c>
      <c r="F413" s="2">
        <v>0</v>
      </c>
      <c r="G413" s="3">
        <f t="shared" si="12"/>
        <v>15940.733199999999</v>
      </c>
      <c r="H413" s="3">
        <f t="shared" si="13"/>
        <v>0.57000000000152795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41303.79</v>
      </c>
      <c r="D415" s="2">
        <f>'PR-RAS'!E420</f>
        <v>42147.59</v>
      </c>
      <c r="E415" s="2">
        <v>0</v>
      </c>
      <c r="F415" s="2">
        <v>0</v>
      </c>
      <c r="G415" s="3">
        <f t="shared" si="12"/>
        <v>51997.973579999998</v>
      </c>
      <c r="H415" s="3">
        <f t="shared" si="13"/>
        <v>0.62000000000261934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909236.29999999993</v>
      </c>
      <c r="D417" s="2">
        <f>'PR-RAS'!E422</f>
        <v>1111727.67</v>
      </c>
      <c r="E417" s="2">
        <v>0</v>
      </c>
      <c r="F417" s="2">
        <v>0</v>
      </c>
      <c r="G417" s="3">
        <f t="shared" si="12"/>
        <v>1303199.7222399998</v>
      </c>
      <c r="H417" s="3">
        <f t="shared" si="13"/>
        <v>0.63000000000465661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910676.40999999992</v>
      </c>
      <c r="D418" s="2">
        <f>'PR-RAS'!E423</f>
        <v>1192777.6999999997</v>
      </c>
      <c r="E418" s="2">
        <v>0</v>
      </c>
      <c r="F418" s="2">
        <v>0</v>
      </c>
      <c r="G418" s="3">
        <f t="shared" si="12"/>
        <v>1374528.6647699997</v>
      </c>
      <c r="H418" s="3">
        <f t="shared" si="13"/>
        <v>0.71000000019557774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1440.109999999986</v>
      </c>
      <c r="D420" s="2">
        <f>'PR-RAS'!E425</f>
        <v>81050.029999999795</v>
      </c>
      <c r="E420" s="2">
        <v>0</v>
      </c>
      <c r="F420" s="2">
        <v>0</v>
      </c>
      <c r="G420" s="3">
        <f t="shared" si="12"/>
        <v>68523.331229999822</v>
      </c>
      <c r="H420" s="3">
        <f t="shared" si="13"/>
        <v>0.13999999978113919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5379.0299999999988</v>
      </c>
      <c r="D421" s="2">
        <f>'PR-RAS'!E426</f>
        <v>3938.9200000000055</v>
      </c>
      <c r="E421" s="2">
        <v>0</v>
      </c>
      <c r="F421" s="2">
        <v>0</v>
      </c>
      <c r="G421" s="3">
        <f t="shared" si="12"/>
        <v>5567.8854000000038</v>
      </c>
      <c r="H421" s="3">
        <f t="shared" si="13"/>
        <v>0.10999999999330612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186.12</v>
      </c>
      <c r="D423" s="2">
        <f>'PR-RAS'!E428</f>
        <v>83856.81</v>
      </c>
      <c r="E423" s="2">
        <v>0</v>
      </c>
      <c r="F423" s="2">
        <v>0</v>
      </c>
      <c r="G423" s="3">
        <f t="shared" si="12"/>
        <v>70853.690279999995</v>
      </c>
      <c r="H423" s="3">
        <f t="shared" si="13"/>
        <v>0.31000000000233285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909236.29999999993</v>
      </c>
      <c r="D637" s="2">
        <f>'PR-RAS'!E643</f>
        <v>1111727.67</v>
      </c>
      <c r="E637" s="2">
        <v>0</v>
      </c>
      <c r="F637" s="2">
        <v>0</v>
      </c>
      <c r="G637" s="3">
        <f t="shared" si="14"/>
        <v>1992391.8830399998</v>
      </c>
      <c r="H637" s="3">
        <f t="shared" si="15"/>
        <v>0.63000000000465661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910676.40999999992</v>
      </c>
      <c r="D638" s="2">
        <f>'PR-RAS'!E644</f>
        <v>1192777.6999999997</v>
      </c>
      <c r="E638" s="2">
        <v>0</v>
      </c>
      <c r="F638" s="2">
        <v>0</v>
      </c>
      <c r="G638" s="3">
        <f t="shared" si="14"/>
        <v>2099699.6629699999</v>
      </c>
      <c r="H638" s="3">
        <f t="shared" si="15"/>
        <v>0.71000000019557774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1440.109999999986</v>
      </c>
      <c r="D640" s="2">
        <f>'PR-RAS'!E646</f>
        <v>81050.029999999795</v>
      </c>
      <c r="E640" s="2">
        <v>0</v>
      </c>
      <c r="F640" s="2">
        <v>0</v>
      </c>
      <c r="G640" s="3">
        <f t="shared" si="14"/>
        <v>104502.16862999974</v>
      </c>
      <c r="H640" s="3">
        <f t="shared" si="15"/>
        <v>0.13999999978113919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5379.0299999999988</v>
      </c>
      <c r="D641" s="2">
        <f>'PR-RAS'!E647</f>
        <v>3938.9200000000055</v>
      </c>
      <c r="E641" s="2">
        <v>0</v>
      </c>
      <c r="F641" s="2">
        <v>0</v>
      </c>
      <c r="G641" s="3">
        <f t="shared" si="14"/>
        <v>8484.3968000000059</v>
      </c>
      <c r="H641" s="3">
        <f t="shared" si="15"/>
        <v>0.10999999999330612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3938.9200000000128</v>
      </c>
      <c r="D643" s="2">
        <f>'PR-RAS'!E649</f>
        <v>0</v>
      </c>
      <c r="E643" s="2">
        <v>0</v>
      </c>
      <c r="F643" s="2">
        <v>0</v>
      </c>
      <c r="G643" s="3">
        <f t="shared" si="14"/>
        <v>2528.7866400000084</v>
      </c>
      <c r="H643" s="3">
        <f t="shared" si="15"/>
        <v>7.9999999987194315E-2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77111.109999999782</v>
      </c>
      <c r="E644" s="2">
        <v>0</v>
      </c>
      <c r="F644" s="2">
        <v>0</v>
      </c>
      <c r="G644" s="3">
        <f t="shared" si="14"/>
        <v>99164.887459999722</v>
      </c>
      <c r="H644" s="3">
        <f t="shared" si="15"/>
        <v>0.10999999978230335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25263.13</v>
      </c>
      <c r="D647" s="2">
        <f>'PR-RAS'!E654</f>
        <v>26980.11</v>
      </c>
      <c r="E647" s="2">
        <v>0</v>
      </c>
      <c r="F647" s="2">
        <v>0</v>
      </c>
      <c r="G647" s="3">
        <f t="shared" si="14"/>
        <v>51178.284100000004</v>
      </c>
      <c r="H647" s="3">
        <f t="shared" si="15"/>
        <v>0.24000000000160071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25263.13</v>
      </c>
      <c r="D648" s="2">
        <f>'PR-RAS'!E655</f>
        <v>26980.11</v>
      </c>
      <c r="E648" s="2">
        <v>0</v>
      </c>
      <c r="F648" s="2">
        <v>0</v>
      </c>
      <c r="G648" s="3">
        <f t="shared" si="14"/>
        <v>51257.507450000005</v>
      </c>
      <c r="H648" s="3">
        <f t="shared" si="15"/>
        <v>0.24000000000160071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831105.62</v>
      </c>
      <c r="D676" s="2">
        <f>'PR-RAS'!E683</f>
        <v>1028441.69</v>
      </c>
      <c r="E676" s="2">
        <v>0</v>
      </c>
      <c r="F676" s="2">
        <v>0</v>
      </c>
      <c r="G676" s="3">
        <f t="shared" si="14"/>
        <v>1949392.5750000002</v>
      </c>
      <c r="H676" s="3">
        <f t="shared" si="15"/>
        <v>0.69000000006053597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11654.11</v>
      </c>
      <c r="D677" s="2">
        <f>'PR-RAS'!E684</f>
        <v>0</v>
      </c>
      <c r="E677" s="2">
        <v>0</v>
      </c>
      <c r="F677" s="2">
        <v>0</v>
      </c>
      <c r="G677" s="3">
        <f t="shared" si="14"/>
        <v>7878.1783600000008</v>
      </c>
      <c r="H677" s="3">
        <f t="shared" si="15"/>
        <v>0.11000000000058208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254.73</v>
      </c>
      <c r="D704" s="2">
        <f>'PR-RAS'!E711</f>
        <v>219</v>
      </c>
      <c r="E704" s="2">
        <v>0</v>
      </c>
      <c r="F704" s="2">
        <v>0</v>
      </c>
      <c r="G704" s="3">
        <f t="shared" ref="G704:G707" si="20">(B704/1000)*(C704*1+D704*2)</f>
        <v>486.98919000000001</v>
      </c>
      <c r="H704" s="3">
        <f t="shared" ref="H704:H707" si="21">ABS(C704-ROUND(C704,0))+ABS(D704-ROUND(D704,0))</f>
        <v>0.27000000000001023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720</v>
      </c>
      <c r="D717" s="2">
        <f>'PR-RAS'!E724</f>
        <v>14948.59</v>
      </c>
      <c r="E717" s="2">
        <v>0</v>
      </c>
      <c r="F717" s="2">
        <v>0</v>
      </c>
      <c r="G717" s="3">
        <f t="shared" si="14"/>
        <v>21921.900880000001</v>
      </c>
      <c r="H717" s="3">
        <f t="shared" si="15"/>
        <v>0.40999999999985448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3303.8</v>
      </c>
      <c r="E725" s="2">
        <v>0</v>
      </c>
      <c r="F725" s="2">
        <v>0</v>
      </c>
      <c r="G725" s="3">
        <f t="shared" si="14"/>
        <v>4783.9023999999999</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1103.5999999999999</v>
      </c>
      <c r="E726" s="2">
        <v>0</v>
      </c>
      <c r="F726" s="2">
        <v>0</v>
      </c>
      <c r="G726" s="3">
        <f t="shared" si="14"/>
        <v>1920.2639999999999</v>
      </c>
      <c r="H726" s="3">
        <f t="shared" si="15"/>
        <v>0.84000000000008868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25388.68</v>
      </c>
      <c r="D727" s="2">
        <f>'PR-RAS'!E734</f>
        <v>30905.02</v>
      </c>
      <c r="E727" s="2">
        <v>0</v>
      </c>
      <c r="F727" s="2">
        <v>0</v>
      </c>
      <c r="G727" s="3">
        <f t="shared" si="14"/>
        <v>63306.27072</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2348.5100000000002</v>
      </c>
      <c r="D729" s="2">
        <f>'PR-RAS'!E736</f>
        <v>1908</v>
      </c>
      <c r="E729" s="2">
        <v>0</v>
      </c>
      <c r="F729" s="2">
        <v>0</v>
      </c>
      <c r="G729" s="3">
        <f t="shared" si="14"/>
        <v>4487.7632800000001</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9384.11</v>
      </c>
      <c r="D848" s="2">
        <f>'PR-RAS'!E855</f>
        <v>8738.94</v>
      </c>
      <c r="E848" s="2">
        <v>0</v>
      </c>
      <c r="F848" s="2">
        <v>0</v>
      </c>
      <c r="G848" s="3">
        <f t="shared" si="34"/>
        <v>22752.105530000001</v>
      </c>
      <c r="H848" s="3">
        <f t="shared" si="35"/>
        <v>0.17000000000007276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1296790.8999999997</v>
      </c>
      <c r="D1011" s="7">
        <f>BILANCA!E6</f>
        <v>1472428.38</v>
      </c>
      <c r="E1011" s="7">
        <v>0</v>
      </c>
      <c r="F1011" s="7">
        <v>0</v>
      </c>
      <c r="G1011" s="8">
        <f t="shared" ref="G1011:G1306" si="38">B1011/1000*C1011+B1011/500*D1011</f>
        <v>4241.6476599999996</v>
      </c>
      <c r="H1011" s="8">
        <f t="shared" si="35"/>
        <v>0.48000000021420419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1265391.5099999998</v>
      </c>
      <c r="D1012" s="2">
        <f>BILANCA!E7</f>
        <v>1345898.0999999999</v>
      </c>
      <c r="E1012" s="2">
        <v>0</v>
      </c>
      <c r="F1012" s="2">
        <v>0</v>
      </c>
      <c r="G1012" s="3">
        <f t="shared" si="38"/>
        <v>7914.3754199999985</v>
      </c>
      <c r="H1012" s="3">
        <f t="shared" si="35"/>
        <v>0.59000000008381903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11482.7</v>
      </c>
      <c r="D1013" s="2">
        <f>BILANCA!E8</f>
        <v>9019.0299999999988</v>
      </c>
      <c r="E1013" s="2">
        <v>0</v>
      </c>
      <c r="F1013" s="2">
        <v>0</v>
      </c>
      <c r="G1013" s="3">
        <f t="shared" si="38"/>
        <v>88.562280000000001</v>
      </c>
      <c r="H1013" s="3">
        <f t="shared" si="35"/>
        <v>0.32999999999810825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8496.44</v>
      </c>
      <c r="D1014" s="2">
        <f>BILANCA!E9</f>
        <v>8496.44</v>
      </c>
      <c r="E1014" s="2">
        <v>0</v>
      </c>
      <c r="F1014" s="2">
        <v>0</v>
      </c>
      <c r="G1014" s="3">
        <f t="shared" si="38"/>
        <v>101.95728000000003</v>
      </c>
      <c r="H1014" s="3">
        <f t="shared" si="35"/>
        <v>0.88000000000101863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2986.26</v>
      </c>
      <c r="D1015" s="2">
        <f>BILANCA!E10</f>
        <v>696.79</v>
      </c>
      <c r="E1015" s="2">
        <v>0</v>
      </c>
      <c r="F1015" s="2">
        <v>0</v>
      </c>
      <c r="G1015" s="3">
        <f t="shared" si="38"/>
        <v>21.8992</v>
      </c>
      <c r="H1015" s="3">
        <f t="shared" si="35"/>
        <v>0.47000000000025466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174.2</v>
      </c>
      <c r="E1016" s="2">
        <v>0</v>
      </c>
      <c r="F1016" s="2">
        <v>0</v>
      </c>
      <c r="G1016" s="3">
        <f t="shared" si="38"/>
        <v>2.0903999999999998</v>
      </c>
      <c r="H1016" s="3">
        <f t="shared" si="35"/>
        <v>0.19999999999998863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1253908.8099999998</v>
      </c>
      <c r="D1017" s="2">
        <f>BILANCA!E12</f>
        <v>1336879.0699999998</v>
      </c>
      <c r="E1017" s="2">
        <v>0</v>
      </c>
      <c r="F1017" s="2">
        <v>0</v>
      </c>
      <c r="G1017" s="3">
        <f t="shared" si="38"/>
        <v>27493.668649999996</v>
      </c>
      <c r="H1017" s="3">
        <f t="shared" si="35"/>
        <v>0.26000000000931323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1075118.8499999999</v>
      </c>
      <c r="D1018" s="2">
        <f>BILANCA!E13</f>
        <v>1192413.3699999999</v>
      </c>
      <c r="E1018" s="2">
        <v>0</v>
      </c>
      <c r="F1018" s="2">
        <v>0</v>
      </c>
      <c r="G1018" s="3">
        <f t="shared" si="38"/>
        <v>27679.564719999998</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17368.96</v>
      </c>
      <c r="D1019" s="2">
        <f>BILANCA!E14</f>
        <v>17368.96</v>
      </c>
      <c r="E1019" s="2">
        <v>0</v>
      </c>
      <c r="F1019" s="2">
        <v>0</v>
      </c>
      <c r="G1019" s="3">
        <f t="shared" si="38"/>
        <v>468.96191999999991</v>
      </c>
      <c r="H1019" s="3">
        <f t="shared" si="35"/>
        <v>8.000000000174623E-2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1388250.97</v>
      </c>
      <c r="D1020" s="2">
        <f>BILANCA!E15</f>
        <v>1433486.53</v>
      </c>
      <c r="E1020" s="2">
        <v>0</v>
      </c>
      <c r="F1020" s="2">
        <v>0</v>
      </c>
      <c r="G1020" s="3">
        <f t="shared" si="38"/>
        <v>42552.240300000005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98268.39</v>
      </c>
      <c r="E1022" s="2">
        <v>0</v>
      </c>
      <c r="F1022" s="2">
        <v>0</v>
      </c>
      <c r="G1022" s="3">
        <f t="shared" si="38"/>
        <v>2358.4413600000003</v>
      </c>
      <c r="H1022" s="3">
        <f t="shared" si="35"/>
        <v>0.38999999999941792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330501.08</v>
      </c>
      <c r="D1023" s="2">
        <f>BILANCA!E18</f>
        <v>356710.51</v>
      </c>
      <c r="E1023" s="2">
        <v>0</v>
      </c>
      <c r="F1023" s="2">
        <v>0</v>
      </c>
      <c r="G1023" s="3">
        <f t="shared" si="38"/>
        <v>13570.987300000001</v>
      </c>
      <c r="H1023" s="3">
        <f t="shared" si="35"/>
        <v>0.57000000000698492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97411.780000000028</v>
      </c>
      <c r="D1024" s="2">
        <f>BILANCA!E19</f>
        <v>78550.170000000013</v>
      </c>
      <c r="E1024" s="2">
        <v>0</v>
      </c>
      <c r="F1024" s="2">
        <v>0</v>
      </c>
      <c r="G1024" s="3">
        <f t="shared" si="38"/>
        <v>3563.1696800000009</v>
      </c>
      <c r="H1024" s="3">
        <f t="shared" si="35"/>
        <v>0.38999999998486601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157319.44</v>
      </c>
      <c r="D1025" s="2">
        <f>BILANCA!E20</f>
        <v>158477.81</v>
      </c>
      <c r="E1025" s="2">
        <v>0</v>
      </c>
      <c r="F1025" s="2">
        <v>0</v>
      </c>
      <c r="G1025" s="3">
        <f t="shared" si="38"/>
        <v>7114.1258999999991</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3914.41</v>
      </c>
      <c r="D1026" s="2">
        <f>BILANCA!E21</f>
        <v>3914.41</v>
      </c>
      <c r="E1026" s="2">
        <v>0</v>
      </c>
      <c r="F1026" s="2">
        <v>0</v>
      </c>
      <c r="G1026" s="3">
        <f t="shared" si="38"/>
        <v>187.89167999999998</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1271.29</v>
      </c>
      <c r="D1027" s="2">
        <f>BILANCA!E22</f>
        <v>1271.29</v>
      </c>
      <c r="E1027" s="2">
        <v>0</v>
      </c>
      <c r="F1027" s="2">
        <v>0</v>
      </c>
      <c r="G1027" s="3">
        <f t="shared" si="38"/>
        <v>64.835790000000003</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4227.91</v>
      </c>
      <c r="D1029" s="2">
        <f>BILANCA!E24</f>
        <v>4227.91</v>
      </c>
      <c r="E1029" s="2">
        <v>0</v>
      </c>
      <c r="F1029" s="2">
        <v>0</v>
      </c>
      <c r="G1029" s="3">
        <f t="shared" si="38"/>
        <v>240.99086999999997</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41125.360000000001</v>
      </c>
      <c r="D1030" s="2">
        <f>BILANCA!E25</f>
        <v>41679.85</v>
      </c>
      <c r="E1030" s="2">
        <v>0</v>
      </c>
      <c r="F1030" s="2">
        <v>0</v>
      </c>
      <c r="G1030" s="3">
        <f t="shared" si="38"/>
        <v>2489.7012</v>
      </c>
      <c r="H1030" s="3">
        <f t="shared" si="35"/>
        <v>0.51000000000203727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39447.1</v>
      </c>
      <c r="D1031" s="2">
        <f>BILANCA!E26</f>
        <v>40947.1</v>
      </c>
      <c r="E1031" s="2">
        <v>0</v>
      </c>
      <c r="F1031" s="2">
        <v>0</v>
      </c>
      <c r="G1031" s="3">
        <f t="shared" si="38"/>
        <v>2548.1673000000001</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149893.73000000001</v>
      </c>
      <c r="D1033" s="2">
        <f>BILANCA!E28</f>
        <v>171968.2</v>
      </c>
      <c r="E1033" s="2">
        <v>0</v>
      </c>
      <c r="F1033" s="2">
        <v>0</v>
      </c>
      <c r="G1033" s="3">
        <f t="shared" si="38"/>
        <v>11358.092990000001</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81378.179999999993</v>
      </c>
      <c r="D1040" s="2">
        <f>BILANCA!E35</f>
        <v>65915.53</v>
      </c>
      <c r="E1040" s="2">
        <v>0</v>
      </c>
      <c r="F1040" s="2">
        <v>0</v>
      </c>
      <c r="G1040" s="3">
        <f t="shared" si="38"/>
        <v>6396.2771999999995</v>
      </c>
      <c r="H1040" s="3">
        <f t="shared" si="35"/>
        <v>0.64999999999417923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118853.97</v>
      </c>
      <c r="D1041" s="2">
        <f>BILANCA!E36</f>
        <v>129239.15</v>
      </c>
      <c r="E1041" s="2">
        <v>0</v>
      </c>
      <c r="F1041" s="2">
        <v>0</v>
      </c>
      <c r="G1041" s="3">
        <f t="shared" si="38"/>
        <v>11697.300370000001</v>
      </c>
      <c r="H1041" s="3">
        <f t="shared" si="35"/>
        <v>0.17999999999301508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37475.79</v>
      </c>
      <c r="D1045" s="2">
        <f>BILANCA!E40</f>
        <v>63323.62</v>
      </c>
      <c r="E1045" s="2">
        <v>0</v>
      </c>
      <c r="F1045" s="2">
        <v>0</v>
      </c>
      <c r="G1045" s="3">
        <f t="shared" si="38"/>
        <v>5744.3060500000011</v>
      </c>
      <c r="H1045" s="3">
        <f t="shared" si="35"/>
        <v>0.58999999999650754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42202.720000000001</v>
      </c>
      <c r="D1059" s="2">
        <f>BILANCA!E54</f>
        <v>42445.96</v>
      </c>
      <c r="E1059" s="2">
        <v>0</v>
      </c>
      <c r="F1059" s="2">
        <v>0</v>
      </c>
      <c r="G1059" s="3">
        <f t="shared" si="38"/>
        <v>6227.6373600000006</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42202.720000000001</v>
      </c>
      <c r="D1060" s="2">
        <f>BILANCA!E55</f>
        <v>42445.96</v>
      </c>
      <c r="E1060" s="2">
        <v>0</v>
      </c>
      <c r="F1060" s="2">
        <v>0</v>
      </c>
      <c r="G1060" s="3">
        <f t="shared" si="38"/>
        <v>6354.732</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31399.39</v>
      </c>
      <c r="D1074" s="2">
        <f>BILANCA!E69</f>
        <v>126530.28</v>
      </c>
      <c r="E1074" s="2">
        <v>0</v>
      </c>
      <c r="F1074" s="2">
        <v>0</v>
      </c>
      <c r="G1074" s="3">
        <f t="shared" si="38"/>
        <v>18205.436799999999</v>
      </c>
      <c r="H1074" s="3">
        <f t="shared" si="35"/>
        <v>0.66999999999825377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21582.29</v>
      </c>
      <c r="D1087" s="2">
        <f>BILANCA!E82</f>
        <v>27802.760000000002</v>
      </c>
      <c r="E1087" s="2">
        <v>0</v>
      </c>
      <c r="F1087" s="2">
        <v>0</v>
      </c>
      <c r="G1087" s="3">
        <f t="shared" si="38"/>
        <v>5943.46137</v>
      </c>
      <c r="H1087" s="3">
        <f t="shared" si="35"/>
        <v>0.52999999999883585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762.2</v>
      </c>
      <c r="D1090" s="2">
        <f>BILANCA!E85</f>
        <v>762.2</v>
      </c>
      <c r="E1090" s="2">
        <v>0</v>
      </c>
      <c r="F1090" s="2">
        <v>0</v>
      </c>
      <c r="G1090" s="3">
        <f t="shared" si="38"/>
        <v>182.92800000000003</v>
      </c>
      <c r="H1090" s="3">
        <f t="shared" si="35"/>
        <v>0.40000000000009095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20820.09</v>
      </c>
      <c r="D1092" s="2">
        <f>BILANCA!E87</f>
        <v>27040.560000000001</v>
      </c>
      <c r="E1092" s="2">
        <v>0</v>
      </c>
      <c r="F1092" s="2">
        <v>0</v>
      </c>
      <c r="G1092" s="3">
        <f t="shared" si="38"/>
        <v>6141.8992200000002</v>
      </c>
      <c r="H1092" s="3">
        <f t="shared" si="35"/>
        <v>0.52999999999883585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9817.1</v>
      </c>
      <c r="D1152" s="2">
        <f>BILANCA!E147</f>
        <v>98727.51999999999</v>
      </c>
      <c r="E1152" s="2">
        <v>0</v>
      </c>
      <c r="F1152" s="2">
        <v>0</v>
      </c>
      <c r="G1152" s="3">
        <f t="shared" si="38"/>
        <v>29432.643879999996</v>
      </c>
      <c r="H1152" s="3">
        <f t="shared" si="41"/>
        <v>0.58000000001084118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83809.81</v>
      </c>
      <c r="E1155" s="2">
        <v>0</v>
      </c>
      <c r="F1155" s="2">
        <v>0</v>
      </c>
      <c r="G1155" s="3">
        <f t="shared" si="38"/>
        <v>24304.844899999996</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83809.81</v>
      </c>
      <c r="E1161" s="2">
        <v>0</v>
      </c>
      <c r="F1161" s="2">
        <v>0</v>
      </c>
      <c r="G1161" s="3">
        <f t="shared" si="38"/>
        <v>25310.562619999997</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186.12</v>
      </c>
      <c r="D1166" s="2">
        <f>BILANCA!E161</f>
        <v>47</v>
      </c>
      <c r="E1166" s="2">
        <v>0</v>
      </c>
      <c r="F1166" s="2">
        <v>0</v>
      </c>
      <c r="G1166" s="3">
        <f t="shared" si="38"/>
        <v>43.698720000000002</v>
      </c>
      <c r="H1166" s="3">
        <f t="shared" si="41"/>
        <v>0.12000000000000455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9630.98</v>
      </c>
      <c r="D1167" s="2">
        <f>BILANCA!E162</f>
        <v>14870.71</v>
      </c>
      <c r="E1167" s="2">
        <v>0</v>
      </c>
      <c r="F1167" s="2">
        <v>0</v>
      </c>
      <c r="G1167" s="3">
        <f t="shared" si="38"/>
        <v>6181.4668000000001</v>
      </c>
      <c r="H1167" s="3">
        <f t="shared" si="41"/>
        <v>0.31000000000130967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1296790.9000000001</v>
      </c>
      <c r="D1180" s="2">
        <f>BILANCA!E176</f>
        <v>1472428.3800000004</v>
      </c>
      <c r="E1180" s="2">
        <v>0</v>
      </c>
      <c r="F1180" s="2">
        <v>0</v>
      </c>
      <c r="G1180" s="3">
        <f t="shared" si="38"/>
        <v>721080.1022000002</v>
      </c>
      <c r="H1180" s="3">
        <f t="shared" si="41"/>
        <v>0.48000000021420419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27274.35</v>
      </c>
      <c r="D1181" s="2">
        <f>BILANCA!E177</f>
        <v>119784.58</v>
      </c>
      <c r="E1181" s="2">
        <v>0</v>
      </c>
      <c r="F1181" s="2">
        <v>0</v>
      </c>
      <c r="G1181" s="3">
        <f t="shared" si="38"/>
        <v>45630.240210000004</v>
      </c>
      <c r="H1181" s="3">
        <f t="shared" si="41"/>
        <v>0.76999999999679858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27274.35</v>
      </c>
      <c r="D1182" s="2">
        <f>BILANCA!E178</f>
        <v>96526.02</v>
      </c>
      <c r="E1182" s="2">
        <v>0</v>
      </c>
      <c r="F1182" s="2">
        <v>0</v>
      </c>
      <c r="G1182" s="3">
        <f t="shared" si="38"/>
        <v>37896.139079999994</v>
      </c>
      <c r="H1182" s="3">
        <f t="shared" si="41"/>
        <v>0.37000000000261934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82917.66</v>
      </c>
      <c r="E1183" s="2">
        <v>0</v>
      </c>
      <c r="F1183" s="2">
        <v>0</v>
      </c>
      <c r="G1183" s="3">
        <f t="shared" si="38"/>
        <v>28689.51036</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9136.8700000000008</v>
      </c>
      <c r="D1184" s="2">
        <f>BILANCA!E180</f>
        <v>13608.36</v>
      </c>
      <c r="E1184" s="2">
        <v>0</v>
      </c>
      <c r="F1184" s="2">
        <v>0</v>
      </c>
      <c r="G1184" s="3">
        <f t="shared" si="38"/>
        <v>6325.52466</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18137.48</v>
      </c>
      <c r="D1200" s="2">
        <f>BILANCA!E196</f>
        <v>0</v>
      </c>
      <c r="E1200" s="2">
        <v>0</v>
      </c>
      <c r="F1200" s="2">
        <v>0</v>
      </c>
      <c r="G1200" s="3">
        <f t="shared" si="38"/>
        <v>3446.1212</v>
      </c>
      <c r="H1200" s="3">
        <f t="shared" si="41"/>
        <v>0.47999999999956344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23258.560000000001</v>
      </c>
      <c r="E1251" s="2">
        <v>0</v>
      </c>
      <c r="F1251" s="2">
        <v>0</v>
      </c>
      <c r="G1251" s="3">
        <f>B1251/1000*C1251+B1251/500*D1251</f>
        <v>11210.62592</v>
      </c>
      <c r="H1251" s="3">
        <f>ABS(C1251-ROUND(C1251,0))+ABS(D1251-ROUND(D1251,0))</f>
        <v>0.43999999999869033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1269516.55</v>
      </c>
      <c r="D1255" s="2">
        <f>BILANCA!E251</f>
        <v>1352643.8000000003</v>
      </c>
      <c r="E1255" s="2">
        <v>0</v>
      </c>
      <c r="F1255" s="2">
        <v>0</v>
      </c>
      <c r="G1255" s="3">
        <f t="shared" si="38"/>
        <v>973827.01675000018</v>
      </c>
      <c r="H1255" s="3">
        <f t="shared" si="41"/>
        <v>0.6499999996740371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1265391.51</v>
      </c>
      <c r="D1256" s="2">
        <f>BILANCA!E252</f>
        <v>1345898.1</v>
      </c>
      <c r="E1256" s="2">
        <v>0</v>
      </c>
      <c r="F1256" s="2">
        <v>0</v>
      </c>
      <c r="G1256" s="3">
        <f t="shared" si="38"/>
        <v>973468.17666</v>
      </c>
      <c r="H1256" s="3">
        <f t="shared" si="41"/>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1265391.51</v>
      </c>
      <c r="D1257" s="2">
        <f>BILANCA!E253</f>
        <v>1345898.1</v>
      </c>
      <c r="E1257" s="2">
        <v>0</v>
      </c>
      <c r="F1257" s="2">
        <v>0</v>
      </c>
      <c r="G1257" s="3">
        <f t="shared" si="38"/>
        <v>977425.36436999997</v>
      </c>
      <c r="H1257" s="3">
        <f t="shared" si="41"/>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3938.9200000000055</v>
      </c>
      <c r="D1259" s="2">
        <f>BILANCA!E255</f>
        <v>-77111.109999999986</v>
      </c>
      <c r="E1259" s="2">
        <v>0</v>
      </c>
      <c r="F1259" s="2">
        <v>0</v>
      </c>
      <c r="G1259" s="3">
        <f t="shared" si="38"/>
        <v>-37420.541699999987</v>
      </c>
      <c r="H1259" s="3">
        <f t="shared" si="41"/>
        <v>0.18999999998050043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46086.51</v>
      </c>
      <c r="D1260" s="2">
        <f>BILANCA!E256</f>
        <v>0</v>
      </c>
      <c r="E1260" s="2">
        <v>0</v>
      </c>
      <c r="F1260" s="2">
        <v>0</v>
      </c>
      <c r="G1260" s="3">
        <f t="shared" si="38"/>
        <v>11521.627500000001</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46086.51</v>
      </c>
      <c r="D1261" s="2">
        <f>BILANCA!E257</f>
        <v>0</v>
      </c>
      <c r="E1261" s="2">
        <v>0</v>
      </c>
      <c r="F1261" s="2">
        <v>0</v>
      </c>
      <c r="G1261" s="3">
        <f t="shared" si="38"/>
        <v>11567.71401</v>
      </c>
      <c r="H1261" s="3">
        <f t="shared" si="41"/>
        <v>0.48999999999796273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42147.59</v>
      </c>
      <c r="D1264" s="2">
        <f>BILANCA!E260</f>
        <v>77111.109999999986</v>
      </c>
      <c r="E1264" s="2">
        <v>0</v>
      </c>
      <c r="F1264" s="2">
        <v>0</v>
      </c>
      <c r="G1264" s="3">
        <f t="shared" si="38"/>
        <v>49877.931739999993</v>
      </c>
      <c r="H1264" s="3">
        <f t="shared" si="41"/>
        <v>0.51999999998952262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34962.519999999997</v>
      </c>
      <c r="E1265" s="2">
        <v>0</v>
      </c>
      <c r="F1265" s="2">
        <v>0</v>
      </c>
      <c r="G1265" s="3">
        <f t="shared" si="38"/>
        <v>17830.885199999997</v>
      </c>
      <c r="H1265" s="3">
        <f t="shared" si="41"/>
        <v>0.48000000000320142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42147.59</v>
      </c>
      <c r="D1266" s="2">
        <f>BILANCA!E262</f>
        <v>42148.59</v>
      </c>
      <c r="E1266" s="2">
        <v>0</v>
      </c>
      <c r="F1266" s="2">
        <v>0</v>
      </c>
      <c r="G1266" s="3">
        <f t="shared" si="38"/>
        <v>32369.861119999998</v>
      </c>
      <c r="H1266" s="3">
        <f t="shared" si="41"/>
        <v>0.82000000000698492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186.12</v>
      </c>
      <c r="D1278" s="2">
        <f>BILANCA!E274</f>
        <v>83856.81</v>
      </c>
      <c r="E1278" s="2">
        <v>0</v>
      </c>
      <c r="F1278" s="2">
        <v>0</v>
      </c>
      <c r="G1278" s="3">
        <f t="shared" si="38"/>
        <v>44997.130320000004</v>
      </c>
      <c r="H1278" s="3">
        <f t="shared" si="41"/>
        <v>0.31000000000233285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83809.81</v>
      </c>
      <c r="E1281" s="2">
        <v>0</v>
      </c>
      <c r="F1281" s="2">
        <v>0</v>
      </c>
      <c r="G1281" s="3">
        <f t="shared" si="48"/>
        <v>45424.917020000001</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83809.81</v>
      </c>
      <c r="E1287" s="2">
        <v>0</v>
      </c>
      <c r="F1287" s="2">
        <v>0</v>
      </c>
      <c r="G1287" s="3">
        <f t="shared" si="48"/>
        <v>46430.634740000001</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186.12</v>
      </c>
      <c r="D1292" s="2">
        <f>BILANCA!E288</f>
        <v>47</v>
      </c>
      <c r="E1292" s="2">
        <v>0</v>
      </c>
      <c r="F1292" s="2">
        <v>0</v>
      </c>
      <c r="G1292" s="3">
        <f t="shared" si="48"/>
        <v>78.993839999999992</v>
      </c>
      <c r="H1292" s="3">
        <f t="shared" si="49"/>
        <v>0.12000000000000455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45647.41</v>
      </c>
      <c r="D1301" s="2">
        <f>BILANCA!E297</f>
        <v>31696.33</v>
      </c>
      <c r="E1301" s="2">
        <v>0</v>
      </c>
      <c r="F1301" s="2">
        <v>0</v>
      </c>
      <c r="G1301" s="3">
        <f t="shared" si="38"/>
        <v>31730.660370000001</v>
      </c>
      <c r="H1301" s="3">
        <f t="shared" si="41"/>
        <v>0.74000000000523869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45647.41</v>
      </c>
      <c r="D1302" s="2">
        <f>BILANCA!E298</f>
        <v>31696.33</v>
      </c>
      <c r="E1302" s="2">
        <v>0</v>
      </c>
      <c r="F1302" s="2">
        <v>0</v>
      </c>
      <c r="G1302" s="3">
        <f t="shared" si="38"/>
        <v>31839.700440000001</v>
      </c>
      <c r="H1302" s="3">
        <f t="shared" si="41"/>
        <v>0.74000000000523869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35</v>
      </c>
      <c r="E1305" s="2">
        <v>0</v>
      </c>
      <c r="F1305" s="2">
        <v>0</v>
      </c>
      <c r="G1305" s="3">
        <f t="shared" si="38"/>
        <v>20.65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9817.1</v>
      </c>
      <c r="D1306" s="2">
        <f>BILANCA!E303</f>
        <v>98692.52</v>
      </c>
      <c r="E1306" s="2">
        <v>0</v>
      </c>
      <c r="F1306" s="2">
        <v>0</v>
      </c>
      <c r="G1306" s="3">
        <f t="shared" si="38"/>
        <v>61331.833440000002</v>
      </c>
      <c r="H1306" s="3">
        <f t="shared" si="41"/>
        <v>0.57999999999628926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20637.91</v>
      </c>
      <c r="D1311" s="2">
        <f>BILANCA!E308</f>
        <v>26408.38</v>
      </c>
      <c r="E1311" s="2">
        <v>0</v>
      </c>
      <c r="F1311" s="2">
        <v>0</v>
      </c>
      <c r="G1311" s="3">
        <f t="shared" si="52"/>
        <v>22109.855670000001</v>
      </c>
      <c r="H1311" s="3">
        <f t="shared" si="41"/>
        <v>0.47000000000116415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182.18</v>
      </c>
      <c r="D1312" s="2">
        <f>BILANCA!E309</f>
        <v>632.17999999999995</v>
      </c>
      <c r="E1312" s="2">
        <v>0</v>
      </c>
      <c r="F1312" s="2">
        <v>0</v>
      </c>
      <c r="G1312" s="3">
        <f t="shared" si="52"/>
        <v>436.85507999999993</v>
      </c>
      <c r="H1312" s="3">
        <f t="shared" si="41"/>
        <v>0.3599999999999568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9630.98</v>
      </c>
      <c r="D1338" s="2">
        <f>BILANCA!E335</f>
        <v>14870.71</v>
      </c>
      <c r="E1338" s="2">
        <v>0</v>
      </c>
      <c r="F1338" s="2">
        <v>0</v>
      </c>
      <c r="G1338" s="3">
        <f t="shared" si="52"/>
        <v>12914.147199999999</v>
      </c>
      <c r="H1338" s="3">
        <f t="shared" si="41"/>
        <v>0.31000000000130967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1780</v>
      </c>
      <c r="E1339" s="2">
        <v>0</v>
      </c>
      <c r="F1339" s="2">
        <v>0</v>
      </c>
      <c r="G1339" s="3">
        <f t="shared" si="52"/>
        <v>1171.24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27274.35</v>
      </c>
      <c r="D1340" s="2">
        <f>BILANCA!E337</f>
        <v>94746.02</v>
      </c>
      <c r="E1340" s="2">
        <v>0</v>
      </c>
      <c r="F1340" s="2">
        <v>0</v>
      </c>
      <c r="G1340" s="3">
        <f t="shared" si="52"/>
        <v>71532.908700000015</v>
      </c>
      <c r="H1340" s="3">
        <f t="shared" si="41"/>
        <v>0.37000000000261934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1306.3499999999999</v>
      </c>
      <c r="E1368" s="2">
        <v>0</v>
      </c>
      <c r="F1368" s="2">
        <v>0</v>
      </c>
      <c r="G1368" s="3">
        <f t="shared" si="57"/>
        <v>935.34659999999985</v>
      </c>
      <c r="H1368" s="3">
        <f t="shared" si="58"/>
        <v>0.34999999999990905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21952.21</v>
      </c>
      <c r="E1383" s="2">
        <v>0</v>
      </c>
      <c r="F1383" s="2">
        <v>0</v>
      </c>
      <c r="G1383" s="3">
        <f t="shared" si="59"/>
        <v>16376.34866</v>
      </c>
      <c r="H1383" s="3">
        <f t="shared" si="60"/>
        <v>0.20999999999912689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45647.41</v>
      </c>
      <c r="D1390" s="2">
        <f>BILANCA!E387</f>
        <v>31696.33</v>
      </c>
      <c r="E1390" s="2">
        <v>0</v>
      </c>
      <c r="F1390" s="2">
        <v>0</v>
      </c>
      <c r="G1390" s="3">
        <f t="shared" ref="G1390:G1399" si="61">B1390/1000*C1390+B1390/500*D1390</f>
        <v>41435.226600000002</v>
      </c>
      <c r="H1390" s="3">
        <f t="shared" ref="H1390:H1399" si="62">ABS(C1390-ROUND(C1390,0))+ABS(D1390-ROUND(D1390,0))</f>
        <v>0.74000000000523869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910676.41</v>
      </c>
      <c r="D1510" s="2">
        <f>'RAS-funkcijski'!E114</f>
        <v>1192777.7</v>
      </c>
      <c r="E1510" s="2">
        <v>0</v>
      </c>
      <c r="F1510" s="2">
        <v>0</v>
      </c>
      <c r="G1510" s="3">
        <f t="shared" si="52"/>
        <v>362585.49910000002</v>
      </c>
      <c r="H1510" s="3">
        <f t="shared" si="63"/>
        <v>0.71000000007916242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870253.42</v>
      </c>
      <c r="D1511" s="2">
        <f>'RAS-funkcijski'!E115</f>
        <v>1151369.42</v>
      </c>
      <c r="E1511" s="2">
        <v>0</v>
      </c>
      <c r="F1511" s="2">
        <v>0</v>
      </c>
      <c r="G1511" s="3">
        <f t="shared" si="52"/>
        <v>352202.14085999998</v>
      </c>
      <c r="H1511" s="3">
        <f t="shared" si="63"/>
        <v>0.83999999996740371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870253.42</v>
      </c>
      <c r="D1513" s="2">
        <f>'RAS-funkcijski'!E117</f>
        <v>1151369.42</v>
      </c>
      <c r="E1513" s="2">
        <v>0</v>
      </c>
      <c r="F1513" s="2">
        <v>0</v>
      </c>
      <c r="G1513" s="3">
        <f t="shared" si="52"/>
        <v>358548.12537999998</v>
      </c>
      <c r="H1513" s="3">
        <f t="shared" si="63"/>
        <v>0.83999999996740371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40422.99</v>
      </c>
      <c r="D1522" s="2">
        <f>'RAS-funkcijski'!E126</f>
        <v>41408.28</v>
      </c>
      <c r="E1522" s="2">
        <v>0</v>
      </c>
      <c r="F1522" s="2">
        <v>0</v>
      </c>
      <c r="G1522" s="3">
        <f t="shared" si="52"/>
        <v>15035.2251</v>
      </c>
      <c r="H1522" s="3">
        <f t="shared" si="63"/>
        <v>0.29000000000087311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910676.41</v>
      </c>
      <c r="D1537" s="14">
        <f>'RAS-funkcijski'!E141</f>
        <v>1192777.7</v>
      </c>
      <c r="E1537" s="14">
        <v>0</v>
      </c>
      <c r="F1537" s="14">
        <v>0</v>
      </c>
      <c r="G1537" s="15">
        <f t="shared" si="52"/>
        <v>451583.75797000004</v>
      </c>
      <c r="H1537" s="15">
        <f t="shared" si="63"/>
        <v>0.71000000007916242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138217.20000000001</v>
      </c>
      <c r="D1538" s="7">
        <f>'P-VRIO'!E5</f>
        <v>70150.28</v>
      </c>
      <c r="E1538" s="7">
        <v>0</v>
      </c>
      <c r="F1538" s="7">
        <v>0</v>
      </c>
      <c r="G1538" s="8">
        <f t="shared" si="52"/>
        <v>278.51776000000001</v>
      </c>
      <c r="H1538" s="8">
        <f t="shared" si="63"/>
        <v>0.48000000001047738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70150.28</v>
      </c>
      <c r="E1539" s="2">
        <v>0</v>
      </c>
      <c r="F1539" s="2">
        <v>0</v>
      </c>
      <c r="G1539" s="3">
        <f t="shared" si="52"/>
        <v>280.60111999999998</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70150.28</v>
      </c>
      <c r="E1540" s="2">
        <v>0</v>
      </c>
      <c r="F1540" s="2">
        <v>0</v>
      </c>
      <c r="G1540" s="3">
        <f t="shared" si="52"/>
        <v>420.90168</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70150.28</v>
      </c>
      <c r="E1542" s="2">
        <v>0</v>
      </c>
      <c r="F1542" s="2">
        <v>0</v>
      </c>
      <c r="G1542" s="3">
        <f t="shared" si="52"/>
        <v>701.50279999999998</v>
      </c>
      <c r="H1542" s="3">
        <f t="shared" si="63"/>
        <v>0.27999999999883585</v>
      </c>
      <c r="I1542" s="11">
        <f t="shared" si="64"/>
        <v>196.42078399918333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138217.20000000001</v>
      </c>
      <c r="D1555" s="2">
        <f>'P-VRIO'!E22</f>
        <v>0</v>
      </c>
      <c r="E1555" s="2">
        <v>0</v>
      </c>
      <c r="F1555" s="2">
        <v>0</v>
      </c>
      <c r="G1555" s="3">
        <f t="shared" si="52"/>
        <v>2487.9096</v>
      </c>
      <c r="H1555" s="3">
        <f t="shared" si="63"/>
        <v>0.20000000001164153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138217.20000000001</v>
      </c>
      <c r="D1556" s="2">
        <f>'P-VRIO'!E23</f>
        <v>0</v>
      </c>
      <c r="E1556" s="2">
        <v>0</v>
      </c>
      <c r="F1556" s="2">
        <v>0</v>
      </c>
      <c r="G1556" s="3">
        <f t="shared" si="52"/>
        <v>2626.1268</v>
      </c>
      <c r="H1556" s="3">
        <f t="shared" si="63"/>
        <v>0.20000000001164153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138217.20000000001</v>
      </c>
      <c r="D1558" s="2">
        <f>'P-VRIO'!E25</f>
        <v>0</v>
      </c>
      <c r="E1558" s="2">
        <v>0</v>
      </c>
      <c r="F1558" s="2">
        <v>0</v>
      </c>
      <c r="G1558" s="3">
        <f t="shared" si="52"/>
        <v>2902.5612000000006</v>
      </c>
      <c r="H1558" s="3">
        <f t="shared" si="63"/>
        <v>0.20000000001164153</v>
      </c>
      <c r="I1558" s="11">
        <f t="shared" si="66"/>
        <v>580.51224003379036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27274.35</v>
      </c>
      <c r="D1582" s="7"/>
      <c r="E1582" s="7">
        <v>0</v>
      </c>
      <c r="F1582" s="7">
        <v>0</v>
      </c>
      <c r="G1582" s="8">
        <f t="shared" ref="G1582:G1686" si="70">B1582/1000*C1582</f>
        <v>27.274349999999998</v>
      </c>
      <c r="H1582" s="8">
        <f t="shared" ref="H1582:H1686" si="71">ABS(C1582-ROUND(C1582,0))</f>
        <v>0.34999999999854481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1213897.77</v>
      </c>
      <c r="D1583" s="2">
        <v>0</v>
      </c>
      <c r="E1583" s="2">
        <v>0</v>
      </c>
      <c r="F1583" s="2">
        <v>0</v>
      </c>
      <c r="G1583" s="3">
        <f t="shared" si="70"/>
        <v>2427.7955400000001</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11467.51</v>
      </c>
      <c r="D1584" s="2">
        <v>0</v>
      </c>
      <c r="E1584" s="2">
        <v>0</v>
      </c>
      <c r="F1584" s="2">
        <v>0</v>
      </c>
      <c r="G1584" s="3">
        <f t="shared" si="70"/>
        <v>34.402529999999999</v>
      </c>
      <c r="H1584" s="3">
        <f t="shared" si="71"/>
        <v>0.48999999999978172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1190545.08</v>
      </c>
      <c r="D1585" s="2">
        <v>0</v>
      </c>
      <c r="E1585" s="2">
        <v>0</v>
      </c>
      <c r="F1585" s="2">
        <v>0</v>
      </c>
      <c r="G1585" s="3">
        <f t="shared" si="70"/>
        <v>4762.1803200000004</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1042074.3</v>
      </c>
      <c r="D1586" s="2">
        <v>0</v>
      </c>
      <c r="E1586" s="2">
        <v>0</v>
      </c>
      <c r="F1586" s="2">
        <v>0</v>
      </c>
      <c r="G1586" s="3">
        <f t="shared" si="70"/>
        <v>5210.3715000000002</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139416.84</v>
      </c>
      <c r="D1587" s="2">
        <v>0</v>
      </c>
      <c r="E1587" s="2">
        <v>0</v>
      </c>
      <c r="F1587" s="2">
        <v>0</v>
      </c>
      <c r="G1587" s="3">
        <f t="shared" si="70"/>
        <v>836.50103999999999</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8738.94</v>
      </c>
      <c r="D1591" s="2">
        <v>0</v>
      </c>
      <c r="E1591" s="2">
        <v>0</v>
      </c>
      <c r="F1591" s="2">
        <v>0</v>
      </c>
      <c r="G1591" s="3">
        <f t="shared" si="70"/>
        <v>87.389400000000009</v>
      </c>
      <c r="H1591" s="3">
        <f t="shared" si="71"/>
        <v>5.9999999999490683E-2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315</v>
      </c>
      <c r="D1593" s="2">
        <v>0</v>
      </c>
      <c r="E1593" s="2">
        <v>0</v>
      </c>
      <c r="F1593" s="2">
        <v>0</v>
      </c>
      <c r="G1593" s="3">
        <f t="shared" si="70"/>
        <v>3.7800000000000002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11885.18</v>
      </c>
      <c r="D1594" s="2">
        <v>0</v>
      </c>
      <c r="E1594" s="2">
        <v>0</v>
      </c>
      <c r="F1594" s="2">
        <v>0</v>
      </c>
      <c r="G1594" s="3">
        <f t="shared" si="70"/>
        <v>154.50734</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1121387.5399999998</v>
      </c>
      <c r="D1602" s="2">
        <v>0</v>
      </c>
      <c r="E1602" s="2">
        <v>0</v>
      </c>
      <c r="F1602" s="2">
        <v>0</v>
      </c>
      <c r="G1602" s="3">
        <f t="shared" si="70"/>
        <v>23549.138339999998</v>
      </c>
      <c r="H1602" s="3">
        <f t="shared" si="71"/>
        <v>0.46000000019557774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6346.43</v>
      </c>
      <c r="D1603" s="2">
        <v>0</v>
      </c>
      <c r="E1603" s="2">
        <v>0</v>
      </c>
      <c r="F1603" s="2">
        <v>0</v>
      </c>
      <c r="G1603" s="3">
        <f t="shared" si="70"/>
        <v>139.62145999999998</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1103155.93</v>
      </c>
      <c r="D1604" s="2">
        <v>0</v>
      </c>
      <c r="E1604" s="2">
        <v>0</v>
      </c>
      <c r="F1604" s="2">
        <v>0</v>
      </c>
      <c r="G1604" s="3">
        <f t="shared" si="70"/>
        <v>25372.586389999997</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959156.64</v>
      </c>
      <c r="D1605" s="2">
        <v>0</v>
      </c>
      <c r="E1605" s="2">
        <v>0</v>
      </c>
      <c r="F1605" s="2">
        <v>0</v>
      </c>
      <c r="G1605" s="3">
        <f t="shared" si="70"/>
        <v>23019.75936</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134945.35</v>
      </c>
      <c r="D1606" s="2">
        <v>0</v>
      </c>
      <c r="E1606" s="2">
        <v>0</v>
      </c>
      <c r="F1606" s="2">
        <v>0</v>
      </c>
      <c r="G1606" s="3">
        <f t="shared" si="70"/>
        <v>3373.6337500000004</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8738.94</v>
      </c>
      <c r="D1610" s="2">
        <v>0</v>
      </c>
      <c r="E1610" s="2">
        <v>0</v>
      </c>
      <c r="F1610" s="2">
        <v>0</v>
      </c>
      <c r="G1610" s="3">
        <f t="shared" si="70"/>
        <v>253.42926000000003</v>
      </c>
      <c r="H1610" s="3">
        <f t="shared" si="71"/>
        <v>5.9999999999490683E-2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315</v>
      </c>
      <c r="D1612" s="2">
        <v>0</v>
      </c>
      <c r="E1612" s="2">
        <v>0</v>
      </c>
      <c r="F1612" s="2">
        <v>0</v>
      </c>
      <c r="G1612" s="3">
        <f t="shared" si="70"/>
        <v>9.7650000000000006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11885.18</v>
      </c>
      <c r="D1613" s="2">
        <v>0</v>
      </c>
      <c r="E1613" s="2">
        <v>0</v>
      </c>
      <c r="F1613" s="2">
        <v>0</v>
      </c>
      <c r="G1613" s="3">
        <f t="shared" si="70"/>
        <v>380.32576</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119784.58000000031</v>
      </c>
      <c r="D1621" s="2">
        <v>0</v>
      </c>
      <c r="E1621" s="2">
        <v>0</v>
      </c>
      <c r="F1621" s="2">
        <v>0</v>
      </c>
      <c r="G1621" s="3">
        <f t="shared" si="70"/>
        <v>4791.383200000012</v>
      </c>
      <c r="H1621" s="3">
        <f t="shared" si="71"/>
        <v>0.41999999969266355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1780</v>
      </c>
      <c r="D1622" s="2">
        <v>0</v>
      </c>
      <c r="E1622" s="2">
        <v>0</v>
      </c>
      <c r="F1622" s="2">
        <v>0</v>
      </c>
      <c r="G1622" s="3">
        <f t="shared" si="70"/>
        <v>72.98</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1780</v>
      </c>
      <c r="D1628" s="2">
        <v>0</v>
      </c>
      <c r="E1628" s="2">
        <v>0</v>
      </c>
      <c r="F1628" s="2">
        <v>0</v>
      </c>
      <c r="G1628" s="3">
        <f t="shared" si="70"/>
        <v>83.66</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1780</v>
      </c>
      <c r="D1634" s="2">
        <v>0</v>
      </c>
      <c r="E1634" s="2">
        <v>0</v>
      </c>
      <c r="F1634" s="2">
        <v>0</v>
      </c>
      <c r="G1634" s="3">
        <f t="shared" si="70"/>
        <v>94.34</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1780</v>
      </c>
      <c r="D1635" s="2">
        <v>0</v>
      </c>
      <c r="E1635" s="2">
        <v>0</v>
      </c>
      <c r="F1635" s="2">
        <v>0</v>
      </c>
      <c r="G1635" s="3">
        <f t="shared" si="70"/>
        <v>96.12</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118004.58</v>
      </c>
      <c r="D1681" s="2">
        <v>0</v>
      </c>
      <c r="E1681" s="2">
        <v>0</v>
      </c>
      <c r="F1681" s="2">
        <v>0</v>
      </c>
      <c r="G1681" s="3">
        <f t="shared" si="70"/>
        <v>11800.458000000001</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23258.560000000001</v>
      </c>
      <c r="D1682" s="2">
        <v>0</v>
      </c>
      <c r="E1682" s="2">
        <v>0</v>
      </c>
      <c r="F1682" s="2">
        <v>0</v>
      </c>
      <c r="G1682" s="3">
        <f t="shared" si="70"/>
        <v>2349.1145600000004</v>
      </c>
      <c r="H1682" s="3">
        <f t="shared" si="71"/>
        <v>0.43999999999869033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94746.02</v>
      </c>
      <c r="D1683" s="2">
        <v>0</v>
      </c>
      <c r="E1683" s="2">
        <v>0</v>
      </c>
      <c r="F1683" s="2">
        <v>0</v>
      </c>
      <c r="G1683" s="3">
        <f t="shared" si="70"/>
        <v>9664.0940399999999</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130" zoomScaleNormal="13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23501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909236.29999999993</v>
      </c>
      <c r="I17" s="275">
        <f>'PR-RAS'!E6</f>
        <v>1111727.67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896864.64999999991</v>
      </c>
      <c r="I18" s="275">
        <f>'PR-RAS'!E152</f>
        <v>1180338.0299999998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3938.9200000000128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77111.109999999782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1265391.5099999998</v>
      </c>
      <c r="I22" s="275">
        <f>BILANCA!E7</f>
        <v>1345898.0999999999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31399.39</v>
      </c>
      <c r="I23" s="275">
        <f>BILANCA!E69</f>
        <v>126530.28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27274.35</v>
      </c>
      <c r="I24" s="275">
        <f>BILANCA!E177</f>
        <v>119784.58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1269516.55</v>
      </c>
      <c r="I25" s="275">
        <f>BILANCA!E251</f>
        <v>1352643.8000000003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910676.41</v>
      </c>
      <c r="I30" s="275">
        <f>'RAS-funkcijski'!E114</f>
        <v>1192777.7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910676.41</v>
      </c>
      <c r="I31" s="275">
        <f>'RAS-funkcijski'!E141</f>
        <v>1192777.7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138217.20000000001</v>
      </c>
      <c r="I33" s="275">
        <f>'P-VRIO'!E5</f>
        <v>70150.28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138217.20000000001</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27274.35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119784.58000000031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1780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118004.58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6" zoomScale="130" zoomScaleNormal="130" workbookViewId="0">
      <selection activeCell="D735" sqref="D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909236.29999999993</v>
      </c>
      <c r="E6" s="60">
        <f>E7+E43+E49+E82+E106+E125+E134+E140</f>
        <v>1111727.67</v>
      </c>
      <c r="F6" s="45">
        <f t="shared" ref="F6:F132" si="0">IF(D6&lt;&gt;0,IF(E6/D6&gt;=100,"&gt;&gt;100",E6/D6*100),"-")</f>
        <v>122.27048898069732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842759.73</v>
      </c>
      <c r="E49" s="60">
        <f>E50+E53+E58+E61+E64+E68+E71+E74+E77</f>
        <v>1028441.69</v>
      </c>
      <c r="F49" s="45">
        <f t="shared" si="0"/>
        <v>122.03260946034997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842759.73</v>
      </c>
      <c r="E68" s="60">
        <f t="shared" si="11"/>
        <v>1028441.69</v>
      </c>
      <c r="F68" s="45">
        <f t="shared" si="0"/>
        <v>122.03260946034997</v>
      </c>
    </row>
    <row r="69" spans="1:6" ht="12.75" customHeight="1" x14ac:dyDescent="0.2">
      <c r="A69" s="63" t="s">
        <v>141</v>
      </c>
      <c r="B69" s="64" t="s">
        <v>142</v>
      </c>
      <c r="C69" s="247" t="s">
        <v>141</v>
      </c>
      <c r="D69" s="194">
        <v>842759.73</v>
      </c>
      <c r="E69" s="194">
        <v>1028441.69</v>
      </c>
      <c r="F69" s="45">
        <f t="shared" si="0"/>
        <v>122.03260946034997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254.73</v>
      </c>
      <c r="E82" s="60">
        <f t="shared" si="15"/>
        <v>219</v>
      </c>
      <c r="F82" s="45">
        <f t="shared" si="0"/>
        <v>85.97338358261689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254.73</v>
      </c>
      <c r="E91" s="60">
        <f t="shared" si="17"/>
        <v>219</v>
      </c>
      <c r="F91" s="45">
        <f t="shared" si="0"/>
        <v>85.97338358261689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254.73</v>
      </c>
      <c r="E93" s="194">
        <v>219</v>
      </c>
      <c r="F93" s="45">
        <f t="shared" si="0"/>
        <v>85.97338358261689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720</v>
      </c>
      <c r="E106" s="60">
        <f>E107+E112+E120+E124</f>
        <v>14948.59</v>
      </c>
      <c r="F106" s="45">
        <f t="shared" si="0"/>
        <v>2076.1930555555555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720</v>
      </c>
      <c r="E112" s="60">
        <f t="shared" si="20"/>
        <v>14948.59</v>
      </c>
      <c r="F112" s="45">
        <f t="shared" si="0"/>
        <v>2076.1930555555555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720</v>
      </c>
      <c r="E117" s="194">
        <v>14948.59</v>
      </c>
      <c r="F117" s="45">
        <f t="shared" si="0"/>
        <v>2076.1930555555555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1071.3399999999999</v>
      </c>
      <c r="E125" s="60">
        <f t="shared" si="22"/>
        <v>2061.83</v>
      </c>
      <c r="F125" s="45">
        <f t="shared" si="0"/>
        <v>192.45337614576138</v>
      </c>
    </row>
    <row r="126" spans="1:6" ht="12.75" customHeight="1" x14ac:dyDescent="0.2">
      <c r="A126" s="63">
        <v>661</v>
      </c>
      <c r="B126" s="65" t="s">
        <v>255</v>
      </c>
      <c r="C126" s="247" t="s">
        <v>256</v>
      </c>
      <c r="D126" s="60">
        <f t="shared" ref="D126:E126" si="23">SUM(D127:D128)</f>
        <v>1071.3399999999999</v>
      </c>
      <c r="E126" s="60">
        <f t="shared" si="23"/>
        <v>1507.34</v>
      </c>
      <c r="F126" s="45">
        <f t="shared" si="0"/>
        <v>140.69669759366775</v>
      </c>
    </row>
    <row r="127" spans="1:6" ht="12.75" customHeight="1" x14ac:dyDescent="0.2">
      <c r="A127" s="63">
        <v>6614</v>
      </c>
      <c r="B127" s="65" t="s">
        <v>257</v>
      </c>
      <c r="C127" s="247" t="s">
        <v>258</v>
      </c>
      <c r="D127" s="194">
        <v>44.5</v>
      </c>
      <c r="E127" s="194">
        <v>218</v>
      </c>
      <c r="F127" s="45">
        <f t="shared" si="0"/>
        <v>489.88764044943827</v>
      </c>
    </row>
    <row r="128" spans="1:6" ht="12.75" customHeight="1" x14ac:dyDescent="0.2">
      <c r="A128" s="63">
        <v>6615</v>
      </c>
      <c r="B128" s="65" t="s">
        <v>259</v>
      </c>
      <c r="C128" s="247" t="s">
        <v>260</v>
      </c>
      <c r="D128" s="194">
        <v>1026.8399999999999</v>
      </c>
      <c r="E128" s="194">
        <v>1289.3399999999999</v>
      </c>
      <c r="F128" s="45">
        <f t="shared" si="0"/>
        <v>125.56386584083208</v>
      </c>
    </row>
    <row r="129" spans="1:6" ht="36" x14ac:dyDescent="0.2">
      <c r="A129" s="63">
        <v>663</v>
      </c>
      <c r="B129" s="182" t="s">
        <v>261</v>
      </c>
      <c r="C129" s="247" t="s">
        <v>262</v>
      </c>
      <c r="D129" s="60">
        <f t="shared" ref="D129:E129" si="24">SUM(D130:D133)</f>
        <v>0</v>
      </c>
      <c r="E129" s="60">
        <f t="shared" si="24"/>
        <v>554.49</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64430.5</v>
      </c>
      <c r="E134" s="60">
        <f t="shared" si="25"/>
        <v>66056.56</v>
      </c>
      <c r="F134" s="45">
        <f t="shared" ref="F134:F229" si="26">IF(D134&lt;&gt;0,IF(E134/D134&gt;=100,"&gt;&gt;100",E134/D134*100),"-")</f>
        <v>102.52374263741551</v>
      </c>
    </row>
    <row r="135" spans="1:6" ht="24" x14ac:dyDescent="0.2">
      <c r="A135" s="63">
        <v>671</v>
      </c>
      <c r="B135" s="182" t="s">
        <v>273</v>
      </c>
      <c r="C135" s="247" t="s">
        <v>274</v>
      </c>
      <c r="D135" s="60">
        <f t="shared" ref="D135:E135" si="27">SUM(D136:D138)</f>
        <v>64430.5</v>
      </c>
      <c r="E135" s="60">
        <f t="shared" si="27"/>
        <v>66056.56</v>
      </c>
      <c r="F135" s="45">
        <f t="shared" si="26"/>
        <v>102.52374263741551</v>
      </c>
    </row>
    <row r="136" spans="1:6" ht="12.75" customHeight="1" x14ac:dyDescent="0.2">
      <c r="A136" s="63">
        <v>6711</v>
      </c>
      <c r="B136" s="65" t="s">
        <v>275</v>
      </c>
      <c r="C136" s="247" t="s">
        <v>276</v>
      </c>
      <c r="D136" s="194">
        <v>63020.84</v>
      </c>
      <c r="E136" s="194">
        <v>64387.56</v>
      </c>
      <c r="F136" s="45">
        <f t="shared" si="26"/>
        <v>102.16867944000747</v>
      </c>
    </row>
    <row r="137" spans="1:6" ht="24" x14ac:dyDescent="0.2">
      <c r="A137" s="63">
        <v>6712</v>
      </c>
      <c r="B137" s="182" t="s">
        <v>277</v>
      </c>
      <c r="C137" s="247" t="s">
        <v>278</v>
      </c>
      <c r="D137" s="194">
        <v>1409.66</v>
      </c>
      <c r="E137" s="194">
        <v>1669</v>
      </c>
      <c r="F137" s="45">
        <f t="shared" si="26"/>
        <v>118.39734404040689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896864.64999999991</v>
      </c>
      <c r="E152" s="60">
        <f>E153+E164+E202+E221+E230+E262+E273</f>
        <v>1180338.0299999998</v>
      </c>
      <c r="F152" s="45">
        <f t="shared" si="26"/>
        <v>131.60715276268274</v>
      </c>
    </row>
    <row r="153" spans="1:6" ht="12.75" customHeight="1" x14ac:dyDescent="0.2">
      <c r="A153" s="63">
        <v>31</v>
      </c>
      <c r="B153" s="64" t="s">
        <v>308</v>
      </c>
      <c r="C153" s="247" t="s">
        <v>3</v>
      </c>
      <c r="D153" s="60">
        <f t="shared" ref="D153:E153" si="30">D154+D159+D160</f>
        <v>760167.58</v>
      </c>
      <c r="E153" s="60">
        <f t="shared" si="30"/>
        <v>1031867.2499999999</v>
      </c>
      <c r="F153" s="45">
        <f t="shared" si="26"/>
        <v>135.74207545131034</v>
      </c>
    </row>
    <row r="154" spans="1:6" ht="12.75" customHeight="1" x14ac:dyDescent="0.2">
      <c r="A154" s="63">
        <v>311</v>
      </c>
      <c r="B154" s="64" t="s">
        <v>309</v>
      </c>
      <c r="C154" s="247" t="s">
        <v>310</v>
      </c>
      <c r="D154" s="60">
        <f t="shared" ref="D154:E154" si="31">SUM(D155:D158)</f>
        <v>625648.92000000004</v>
      </c>
      <c r="E154" s="60">
        <f t="shared" si="31"/>
        <v>850121.45</v>
      </c>
      <c r="F154" s="45">
        <f t="shared" si="26"/>
        <v>135.87835331035174</v>
      </c>
    </row>
    <row r="155" spans="1:6" ht="12.75" customHeight="1" x14ac:dyDescent="0.2">
      <c r="A155" s="63">
        <v>3111</v>
      </c>
      <c r="B155" s="64" t="s">
        <v>311</v>
      </c>
      <c r="C155" s="247" t="s">
        <v>312</v>
      </c>
      <c r="D155" s="194">
        <v>625648.92000000004</v>
      </c>
      <c r="E155" s="194">
        <v>850121.45</v>
      </c>
      <c r="F155" s="45">
        <f t="shared" si="26"/>
        <v>135.87835331035174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31286.44</v>
      </c>
      <c r="E159" s="194">
        <v>41468.94</v>
      </c>
      <c r="F159" s="45">
        <f t="shared" si="26"/>
        <v>132.54604870352779</v>
      </c>
    </row>
    <row r="160" spans="1:6" ht="12.75" customHeight="1" x14ac:dyDescent="0.2">
      <c r="A160" s="63">
        <v>313</v>
      </c>
      <c r="B160" s="65" t="s">
        <v>321</v>
      </c>
      <c r="C160" s="247" t="s">
        <v>322</v>
      </c>
      <c r="D160" s="60">
        <f t="shared" ref="D160:E160" si="32">SUM(D161:D163)</f>
        <v>103232.22</v>
      </c>
      <c r="E160" s="60">
        <f t="shared" si="32"/>
        <v>140276.85999999999</v>
      </c>
      <c r="F160" s="45">
        <f t="shared" si="26"/>
        <v>135.88476543466757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103232.22</v>
      </c>
      <c r="E162" s="194">
        <v>140276.85999999999</v>
      </c>
      <c r="F162" s="45">
        <f t="shared" si="26"/>
        <v>135.88476543466757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126916.95999999999</v>
      </c>
      <c r="E164" s="60">
        <f>E165+E170+E178+E188+E189+E194</f>
        <v>139416.84000000003</v>
      </c>
      <c r="F164" s="45">
        <f t="shared" si="26"/>
        <v>109.84886495863124</v>
      </c>
    </row>
    <row r="165" spans="1:6" ht="12.75" customHeight="1" x14ac:dyDescent="0.2">
      <c r="A165" s="63">
        <v>321</v>
      </c>
      <c r="B165" s="64" t="s">
        <v>331</v>
      </c>
      <c r="C165" s="247" t="s">
        <v>332</v>
      </c>
      <c r="D165" s="60">
        <f t="shared" ref="D165:E165" si="33">SUM(D166:D169)</f>
        <v>30874.720000000001</v>
      </c>
      <c r="E165" s="60">
        <f t="shared" si="33"/>
        <v>38808.670000000006</v>
      </c>
      <c r="F165" s="45">
        <f t="shared" si="26"/>
        <v>125.69723709235259</v>
      </c>
    </row>
    <row r="166" spans="1:6" ht="12.75" customHeight="1" x14ac:dyDescent="0.2">
      <c r="A166" s="63">
        <v>3211</v>
      </c>
      <c r="B166" s="64" t="s">
        <v>333</v>
      </c>
      <c r="C166" s="247" t="s">
        <v>334</v>
      </c>
      <c r="D166" s="194">
        <v>2074.2399999999998</v>
      </c>
      <c r="E166" s="194">
        <v>2716.85</v>
      </c>
      <c r="F166" s="45">
        <f t="shared" si="26"/>
        <v>130.98050370256095</v>
      </c>
    </row>
    <row r="167" spans="1:6" ht="12.75" customHeight="1" x14ac:dyDescent="0.2">
      <c r="A167" s="63">
        <v>3212</v>
      </c>
      <c r="B167" s="64" t="s">
        <v>335</v>
      </c>
      <c r="C167" s="247" t="s">
        <v>336</v>
      </c>
      <c r="D167" s="194">
        <v>25388.68</v>
      </c>
      <c r="E167" s="194">
        <v>30905.02</v>
      </c>
      <c r="F167" s="45">
        <f t="shared" si="26"/>
        <v>121.72755732082172</v>
      </c>
    </row>
    <row r="168" spans="1:6" ht="12.75" customHeight="1" x14ac:dyDescent="0.2">
      <c r="A168" s="63">
        <v>3213</v>
      </c>
      <c r="B168" s="64" t="s">
        <v>337</v>
      </c>
      <c r="C168" s="247" t="s">
        <v>338</v>
      </c>
      <c r="D168" s="194">
        <v>358.38</v>
      </c>
      <c r="E168" s="194">
        <v>827.5</v>
      </c>
      <c r="F168" s="45">
        <f t="shared" si="26"/>
        <v>230.90016183938835</v>
      </c>
    </row>
    <row r="169" spans="1:6" ht="12.75" customHeight="1" x14ac:dyDescent="0.2">
      <c r="A169" s="63">
        <v>3214</v>
      </c>
      <c r="B169" s="64" t="s">
        <v>339</v>
      </c>
      <c r="C169" s="247" t="s">
        <v>340</v>
      </c>
      <c r="D169" s="194">
        <v>3053.42</v>
      </c>
      <c r="E169" s="194">
        <v>4359.3</v>
      </c>
      <c r="F169" s="45">
        <f t="shared" si="26"/>
        <v>142.76778170051944</v>
      </c>
    </row>
    <row r="170" spans="1:6" ht="12.75" customHeight="1" x14ac:dyDescent="0.2">
      <c r="A170" s="63">
        <v>322</v>
      </c>
      <c r="B170" s="64" t="s">
        <v>341</v>
      </c>
      <c r="C170" s="247" t="s">
        <v>342</v>
      </c>
      <c r="D170" s="60">
        <f t="shared" ref="D170:E170" si="34">SUM(D171:D177)</f>
        <v>68730.03</v>
      </c>
      <c r="E170" s="60">
        <f t="shared" si="34"/>
        <v>67458.070000000007</v>
      </c>
      <c r="F170" s="45">
        <f t="shared" si="26"/>
        <v>98.1493387970295</v>
      </c>
    </row>
    <row r="171" spans="1:6" ht="12.75" customHeight="1" x14ac:dyDescent="0.2">
      <c r="A171" s="63">
        <v>3221</v>
      </c>
      <c r="B171" s="64" t="s">
        <v>343</v>
      </c>
      <c r="C171" s="247" t="s">
        <v>344</v>
      </c>
      <c r="D171" s="194">
        <v>7943.98</v>
      </c>
      <c r="E171" s="194">
        <v>5291.16</v>
      </c>
      <c r="F171" s="45">
        <f t="shared" si="26"/>
        <v>66.605907869858683</v>
      </c>
    </row>
    <row r="172" spans="1:6" ht="12.75" customHeight="1" x14ac:dyDescent="0.2">
      <c r="A172" s="63">
        <v>3222</v>
      </c>
      <c r="B172" s="64" t="s">
        <v>345</v>
      </c>
      <c r="C172" s="247" t="s">
        <v>346</v>
      </c>
      <c r="D172" s="194">
        <v>40422.99</v>
      </c>
      <c r="E172" s="194">
        <v>41408.28</v>
      </c>
      <c r="F172" s="45">
        <f t="shared" si="26"/>
        <v>102.43744958005334</v>
      </c>
    </row>
    <row r="173" spans="1:6" ht="12.75" customHeight="1" x14ac:dyDescent="0.2">
      <c r="A173" s="63">
        <v>3223</v>
      </c>
      <c r="B173" s="65" t="s">
        <v>347</v>
      </c>
      <c r="C173" s="247" t="s">
        <v>348</v>
      </c>
      <c r="D173" s="194">
        <v>17731.259999999998</v>
      </c>
      <c r="E173" s="194">
        <v>19396.13</v>
      </c>
      <c r="F173" s="45">
        <f t="shared" si="26"/>
        <v>109.38946245218897</v>
      </c>
    </row>
    <row r="174" spans="1:6" ht="12.75" customHeight="1" x14ac:dyDescent="0.2">
      <c r="A174" s="63">
        <v>3224</v>
      </c>
      <c r="B174" s="65" t="s">
        <v>349</v>
      </c>
      <c r="C174" s="247" t="s">
        <v>350</v>
      </c>
      <c r="D174" s="194">
        <v>1516.73</v>
      </c>
      <c r="E174" s="194">
        <v>748.68</v>
      </c>
      <c r="F174" s="45">
        <f t="shared" si="26"/>
        <v>49.361455235935196</v>
      </c>
    </row>
    <row r="175" spans="1:6" ht="12.75" customHeight="1" x14ac:dyDescent="0.2">
      <c r="A175" s="63">
        <v>3225</v>
      </c>
      <c r="B175" s="65" t="s">
        <v>351</v>
      </c>
      <c r="C175" s="247" t="s">
        <v>352</v>
      </c>
      <c r="D175" s="194">
        <v>859.72</v>
      </c>
      <c r="E175" s="194">
        <v>243.24</v>
      </c>
      <c r="F175" s="45">
        <f t="shared" si="26"/>
        <v>28.292932582701347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255.35</v>
      </c>
      <c r="E177" s="194">
        <v>370.58</v>
      </c>
      <c r="F177" s="45">
        <f t="shared" si="26"/>
        <v>145.12629723908361</v>
      </c>
    </row>
    <row r="178" spans="1:6" ht="12.75" customHeight="1" x14ac:dyDescent="0.2">
      <c r="A178" s="63">
        <v>323</v>
      </c>
      <c r="B178" s="65" t="s">
        <v>357</v>
      </c>
      <c r="C178" s="247" t="s">
        <v>358</v>
      </c>
      <c r="D178" s="60">
        <f t="shared" ref="D178:E178" si="35">SUM(D179:D187)</f>
        <v>23393.43</v>
      </c>
      <c r="E178" s="60">
        <f t="shared" si="35"/>
        <v>29364.510000000002</v>
      </c>
      <c r="F178" s="45">
        <f t="shared" si="26"/>
        <v>125.52460242042318</v>
      </c>
    </row>
    <row r="179" spans="1:6" ht="12.75" customHeight="1" x14ac:dyDescent="0.2">
      <c r="A179" s="63">
        <v>3231</v>
      </c>
      <c r="B179" s="65" t="s">
        <v>359</v>
      </c>
      <c r="C179" s="247" t="s">
        <v>360</v>
      </c>
      <c r="D179" s="194">
        <v>2802.24</v>
      </c>
      <c r="E179" s="194">
        <v>2754.47</v>
      </c>
      <c r="F179" s="45">
        <f t="shared" si="26"/>
        <v>98.295292337558521</v>
      </c>
    </row>
    <row r="180" spans="1:6" ht="12.75" customHeight="1" x14ac:dyDescent="0.2">
      <c r="A180" s="63">
        <v>3232</v>
      </c>
      <c r="B180" s="65" t="s">
        <v>361</v>
      </c>
      <c r="C180" s="247" t="s">
        <v>362</v>
      </c>
      <c r="D180" s="194">
        <v>7416.1</v>
      </c>
      <c r="E180" s="194">
        <v>10564.61</v>
      </c>
      <c r="F180" s="45">
        <f t="shared" si="26"/>
        <v>142.45506398241662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3363.47</v>
      </c>
      <c r="E182" s="194">
        <v>4594.3</v>
      </c>
      <c r="F182" s="45">
        <f t="shared" si="26"/>
        <v>136.59405316533224</v>
      </c>
    </row>
    <row r="183" spans="1:6" ht="12.75" customHeight="1" x14ac:dyDescent="0.2">
      <c r="A183" s="63">
        <v>3235</v>
      </c>
      <c r="B183" s="64" t="s">
        <v>367</v>
      </c>
      <c r="C183" s="247" t="s">
        <v>368</v>
      </c>
      <c r="D183" s="194">
        <v>1778.22</v>
      </c>
      <c r="E183" s="194">
        <v>2644.8</v>
      </c>
      <c r="F183" s="45">
        <f t="shared" si="26"/>
        <v>148.73300266558692</v>
      </c>
    </row>
    <row r="184" spans="1:6" ht="12.75" customHeight="1" x14ac:dyDescent="0.2">
      <c r="A184" s="63">
        <v>3236</v>
      </c>
      <c r="B184" s="64" t="s">
        <v>369</v>
      </c>
      <c r="C184" s="247" t="s">
        <v>370</v>
      </c>
      <c r="D184" s="194">
        <v>2929.65</v>
      </c>
      <c r="E184" s="194">
        <v>2962.58</v>
      </c>
      <c r="F184" s="45">
        <f t="shared" si="26"/>
        <v>101.12402505418736</v>
      </c>
    </row>
    <row r="185" spans="1:6" ht="12.75" customHeight="1" x14ac:dyDescent="0.2">
      <c r="A185" s="63">
        <v>3237</v>
      </c>
      <c r="B185" s="64" t="s">
        <v>371</v>
      </c>
      <c r="C185" s="247" t="s">
        <v>372</v>
      </c>
      <c r="D185" s="194">
        <v>2437.5</v>
      </c>
      <c r="E185" s="194">
        <v>3618.75</v>
      </c>
      <c r="F185" s="45">
        <f t="shared" si="26"/>
        <v>148.46153846153845</v>
      </c>
    </row>
    <row r="186" spans="1:6" ht="12.75" customHeight="1" x14ac:dyDescent="0.2">
      <c r="A186" s="63">
        <v>3238</v>
      </c>
      <c r="B186" s="64" t="s">
        <v>373</v>
      </c>
      <c r="C186" s="247" t="s">
        <v>374</v>
      </c>
      <c r="D186" s="194">
        <v>2666.25</v>
      </c>
      <c r="E186" s="194">
        <v>2225</v>
      </c>
      <c r="F186" s="45">
        <f t="shared" si="26"/>
        <v>83.450539146741676</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3918.78</v>
      </c>
      <c r="E194" s="60">
        <f t="shared" si="36"/>
        <v>3785.59</v>
      </c>
      <c r="F194" s="45">
        <f t="shared" si="26"/>
        <v>96.601238140441666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39.03</v>
      </c>
      <c r="E197" s="194"/>
      <c r="F197" s="45">
        <f t="shared" si="26"/>
        <v>0</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80.64</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3689.11</v>
      </c>
      <c r="E201" s="194">
        <v>3660.59</v>
      </c>
      <c r="F201" s="45">
        <f t="shared" si="26"/>
        <v>99.226913808479551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9384.11</v>
      </c>
      <c r="E262" s="60">
        <f t="shared" si="55"/>
        <v>8738.94</v>
      </c>
      <c r="F262" s="45">
        <f t="shared" ref="F262:F268" si="56">IF(D262&lt;&gt;0,IF(E262/D262&gt;=100,"&gt;&gt;100",E262/D262*100),"-")</f>
        <v>93.124867462124811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9384.11</v>
      </c>
      <c r="E269" s="60">
        <f t="shared" si="58"/>
        <v>8738.94</v>
      </c>
      <c r="F269" s="45">
        <f t="shared" ref="F269:F272" si="59">IF(D269&lt;&gt;0,IF(E269/D269&gt;=100,"&gt;&gt;100",E269/D269*100),"-")</f>
        <v>93.124867462124811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9384.11</v>
      </c>
      <c r="E271" s="194">
        <v>8738.94</v>
      </c>
      <c r="F271" s="45">
        <f t="shared" si="59"/>
        <v>93.124867462124811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396</v>
      </c>
      <c r="E273" s="60">
        <f t="shared" si="60"/>
        <v>315</v>
      </c>
      <c r="F273" s="45">
        <f t="shared" ref="F273:F277" si="61">IF(D273&lt;&gt;0,IF(E273/D273&gt;=100,"&gt;&gt;100",E273/D273*100),"-")</f>
        <v>79.545454545454547</v>
      </c>
    </row>
    <row r="274" spans="1:6" ht="12.75" customHeight="1" x14ac:dyDescent="0.2">
      <c r="A274" s="63">
        <v>381</v>
      </c>
      <c r="B274" s="64" t="s">
        <v>540</v>
      </c>
      <c r="C274" s="247" t="s">
        <v>541</v>
      </c>
      <c r="D274" s="60">
        <f t="shared" ref="D274:E274" si="62">SUM(D275:D277)</f>
        <v>396</v>
      </c>
      <c r="E274" s="60">
        <f t="shared" si="62"/>
        <v>315</v>
      </c>
      <c r="F274" s="45">
        <f t="shared" si="61"/>
        <v>79.545454545454547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396</v>
      </c>
      <c r="E276" s="194">
        <v>315</v>
      </c>
      <c r="F276" s="45">
        <f t="shared" si="61"/>
        <v>79.545454545454547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896864.64999999991</v>
      </c>
      <c r="E299" s="60">
        <f>E152-E297+E298</f>
        <v>1180338.0299999998</v>
      </c>
      <c r="F299" s="45">
        <f t="shared" si="68"/>
        <v>131.60715276268274</v>
      </c>
    </row>
    <row r="300" spans="1:6" ht="12.75" customHeight="1" x14ac:dyDescent="0.2">
      <c r="A300" s="63" t="s">
        <v>581</v>
      </c>
      <c r="B300" s="64" t="s">
        <v>592</v>
      </c>
      <c r="C300" s="247" t="s">
        <v>593</v>
      </c>
      <c r="D300" s="60">
        <f>IF(D6&gt;=D299,D6-D299,0)</f>
        <v>12371.650000000023</v>
      </c>
      <c r="E300" s="60">
        <f>IF(E6&gt;=E299,E6-E299,0)</f>
        <v>0</v>
      </c>
      <c r="F300" s="45">
        <f t="shared" si="68"/>
        <v>0</v>
      </c>
    </row>
    <row r="301" spans="1:6" ht="12.75" customHeight="1" x14ac:dyDescent="0.2">
      <c r="A301" s="63" t="s">
        <v>581</v>
      </c>
      <c r="B301" s="64" t="s">
        <v>594</v>
      </c>
      <c r="C301" s="247" t="s">
        <v>595</v>
      </c>
      <c r="D301" s="60">
        <f>IF(D299&gt;=D6,D299-D6,0)</f>
        <v>0</v>
      </c>
      <c r="E301" s="60">
        <f>IF(E299&gt;=E6,E299-E6,0)</f>
        <v>68610.35999999987</v>
      </c>
      <c r="F301" s="45" t="str">
        <f t="shared" si="68"/>
        <v>-</v>
      </c>
    </row>
    <row r="302" spans="1:6" ht="12.75" customHeight="1" x14ac:dyDescent="0.2">
      <c r="A302" s="63">
        <v>92211</v>
      </c>
      <c r="B302" s="64" t="s">
        <v>596</v>
      </c>
      <c r="C302" s="247" t="s">
        <v>597</v>
      </c>
      <c r="D302" s="194">
        <v>46682.82</v>
      </c>
      <c r="E302" s="194">
        <v>46086.51</v>
      </c>
      <c r="F302" s="45">
        <f t="shared" si="68"/>
        <v>98.722635007910839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186.12</v>
      </c>
      <c r="E304" s="194">
        <v>83856.81</v>
      </c>
      <c r="F304" s="45" t="str">
        <f t="shared" si="68"/>
        <v>&gt;&gt;100</v>
      </c>
    </row>
    <row r="305" spans="1:6" ht="12" x14ac:dyDescent="0.2">
      <c r="A305" s="63">
        <v>9661</v>
      </c>
      <c r="B305" s="220" t="s">
        <v>602</v>
      </c>
      <c r="C305" s="247" t="s">
        <v>603</v>
      </c>
      <c r="D305" s="194">
        <v>0</v>
      </c>
      <c r="E305" s="194">
        <v>47</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13811.759999999998</v>
      </c>
      <c r="E360" s="60">
        <f t="shared" si="86"/>
        <v>12439.67</v>
      </c>
      <c r="F360" s="45">
        <f t="shared" si="72"/>
        <v>90.065784519858454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13811.759999999998</v>
      </c>
      <c r="E373" s="60">
        <f t="shared" si="90"/>
        <v>12439.67</v>
      </c>
      <c r="F373" s="45">
        <f t="shared" si="72"/>
        <v>90.065784519858454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2173.8000000000002</v>
      </c>
      <c r="E379" s="60">
        <f t="shared" si="92"/>
        <v>2054.4899999999998</v>
      </c>
      <c r="F379" s="45">
        <f t="shared" si="72"/>
        <v>94.511454595638952</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843.8</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1330</v>
      </c>
      <c r="E386" s="194">
        <v>1500</v>
      </c>
      <c r="F386" s="45">
        <f t="shared" si="72"/>
        <v>112.78195488721805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11637.96</v>
      </c>
      <c r="E393" s="60">
        <f t="shared" si="94"/>
        <v>10385.18</v>
      </c>
      <c r="F393" s="45">
        <f t="shared" si="72"/>
        <v>89.235398643748567</v>
      </c>
    </row>
    <row r="394" spans="1:6" ht="12.75" customHeight="1" x14ac:dyDescent="0.2">
      <c r="A394" s="63">
        <v>4241</v>
      </c>
      <c r="B394" s="64" t="s">
        <v>756</v>
      </c>
      <c r="C394" s="247" t="s">
        <v>757</v>
      </c>
      <c r="D394" s="194">
        <v>11637.96</v>
      </c>
      <c r="E394" s="194">
        <v>10385.18</v>
      </c>
      <c r="F394" s="45">
        <f t="shared" si="72"/>
        <v>89.235398643748567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13811.759999999998</v>
      </c>
      <c r="E418" s="60">
        <f t="shared" si="102"/>
        <v>12439.67</v>
      </c>
      <c r="F418" s="45">
        <f t="shared" si="72"/>
        <v>90.065784519858454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41303.79</v>
      </c>
      <c r="E420" s="194">
        <v>42147.59</v>
      </c>
      <c r="F420" s="45">
        <f t="shared" si="72"/>
        <v>102.04291180058777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909236.29999999993</v>
      </c>
      <c r="E422" s="60">
        <f>E6+E308</f>
        <v>1111727.67</v>
      </c>
      <c r="F422" s="45">
        <f t="shared" si="72"/>
        <v>122.27048898069732</v>
      </c>
    </row>
    <row r="423" spans="1:6" ht="12.75" customHeight="1" x14ac:dyDescent="0.2">
      <c r="A423" s="63" t="s">
        <v>581</v>
      </c>
      <c r="B423" s="64" t="s">
        <v>804</v>
      </c>
      <c r="C423" s="247" t="s">
        <v>805</v>
      </c>
      <c r="D423" s="60">
        <f t="shared" ref="D423:E423" si="103">D299+D360</f>
        <v>910676.40999999992</v>
      </c>
      <c r="E423" s="60">
        <f t="shared" si="103"/>
        <v>1192777.6999999997</v>
      </c>
      <c r="F423" s="45">
        <f t="shared" si="72"/>
        <v>130.97711622946287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1440.109999999986</v>
      </c>
      <c r="E425" s="60">
        <f t="shared" si="105"/>
        <v>81050.029999999795</v>
      </c>
      <c r="F425" s="45">
        <f t="shared" si="72"/>
        <v>5628.0443854983705</v>
      </c>
    </row>
    <row r="426" spans="1:6" ht="12.75" customHeight="1" x14ac:dyDescent="0.2">
      <c r="A426" s="251" t="s">
        <v>810</v>
      </c>
      <c r="B426" s="183" t="s">
        <v>811</v>
      </c>
      <c r="C426" s="252" t="s">
        <v>812</v>
      </c>
      <c r="D426" s="60">
        <f t="shared" ref="D426:E426" si="106">IF(D302-D303+D419-D420&gt;=0,D302-D303+D419-D420,0)</f>
        <v>5379.0299999999988</v>
      </c>
      <c r="E426" s="60">
        <f t="shared" si="106"/>
        <v>3938.9200000000055</v>
      </c>
      <c r="F426" s="45">
        <f t="shared" si="72"/>
        <v>73.227329090932869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186.12</v>
      </c>
      <c r="E428" s="81">
        <f t="shared" si="108"/>
        <v>83856.81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909236.29999999993</v>
      </c>
      <c r="E643" s="60">
        <f>E422+E430</f>
        <v>1111727.67</v>
      </c>
      <c r="F643" s="45">
        <f t="shared" si="109"/>
        <v>122.27048898069732</v>
      </c>
    </row>
    <row r="644" spans="1:6" ht="12.75" customHeight="1" x14ac:dyDescent="0.2">
      <c r="A644" s="63" t="s">
        <v>581</v>
      </c>
      <c r="B644" s="64" t="s">
        <v>1237</v>
      </c>
      <c r="C644" s="247" t="s">
        <v>1238</v>
      </c>
      <c r="D644" s="60">
        <f>D423+D535</f>
        <v>910676.40999999992</v>
      </c>
      <c r="E644" s="60">
        <f>E423+E535</f>
        <v>1192777.6999999997</v>
      </c>
      <c r="F644" s="45">
        <f t="shared" si="109"/>
        <v>130.97711622946287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1440.109999999986</v>
      </c>
      <c r="E646" s="60">
        <f t="shared" si="164"/>
        <v>81050.029999999795</v>
      </c>
      <c r="F646" s="45">
        <f t="shared" si="109"/>
        <v>5628.0443854983705</v>
      </c>
    </row>
    <row r="647" spans="1:6" ht="24" x14ac:dyDescent="0.2">
      <c r="A647" s="251" t="s">
        <v>1243</v>
      </c>
      <c r="B647" s="64" t="s">
        <v>1244</v>
      </c>
      <c r="C647" s="252" t="s">
        <v>1243</v>
      </c>
      <c r="D647" s="60">
        <f>IF(D426-D427+D641-D642&gt;=0,D426-D427+D641-D642,0)</f>
        <v>5379.0299999999988</v>
      </c>
      <c r="E647" s="60">
        <f>IF(E426-E427+E641-E642&gt;=0,E426-E427+E641-E642,0)</f>
        <v>3938.9200000000055</v>
      </c>
      <c r="F647" s="45">
        <f t="shared" si="109"/>
        <v>73.227329090932869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3938.9200000000128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77111.109999999782</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25263.13</v>
      </c>
      <c r="E654" s="194">
        <v>26980.11</v>
      </c>
      <c r="F654" s="45">
        <f t="shared" si="167"/>
        <v>106.79638667101028</v>
      </c>
    </row>
    <row r="655" spans="1:6" ht="12.75" customHeight="1" x14ac:dyDescent="0.2">
      <c r="A655" s="63" t="s">
        <v>1258</v>
      </c>
      <c r="B655" s="64" t="s">
        <v>1259</v>
      </c>
      <c r="C655" s="247" t="s">
        <v>1258</v>
      </c>
      <c r="D655" s="194">
        <v>25263.13</v>
      </c>
      <c r="E655" s="194">
        <v>26980.11</v>
      </c>
      <c r="F655" s="45">
        <f t="shared" si="167"/>
        <v>106.79638667101028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38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831105.62</v>
      </c>
      <c r="E683" s="192">
        <v>1028441.69</v>
      </c>
      <c r="F683" s="71">
        <f t="shared" si="167"/>
        <v>123.74380166025108</v>
      </c>
    </row>
    <row r="684" spans="1:6" ht="24" x14ac:dyDescent="0.2">
      <c r="A684" s="70">
        <v>63613</v>
      </c>
      <c r="B684" s="182" t="s">
        <v>1317</v>
      </c>
      <c r="C684" s="278" t="s">
        <v>1318</v>
      </c>
      <c r="D684" s="192">
        <v>11654.11</v>
      </c>
      <c r="E684" s="192">
        <v>0</v>
      </c>
      <c r="F684" s="71">
        <f t="shared" si="167"/>
        <v>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254.73</v>
      </c>
      <c r="E711" s="192">
        <v>219</v>
      </c>
      <c r="F711" s="71">
        <f t="shared" si="167"/>
        <v>85.97338358261689</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720</v>
      </c>
      <c r="E724" s="192">
        <v>14948.59</v>
      </c>
      <c r="F724" s="71">
        <f t="shared" si="167"/>
        <v>2076.1930555555555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3303.8</v>
      </c>
      <c r="F732" s="71" t="str">
        <f t="shared" si="167"/>
        <v>-</v>
      </c>
    </row>
    <row r="733" spans="1:6" ht="12.75" customHeight="1" x14ac:dyDescent="0.2">
      <c r="A733" s="70">
        <v>31215</v>
      </c>
      <c r="B733" s="65" t="s">
        <v>1395</v>
      </c>
      <c r="C733" s="278" t="s">
        <v>1396</v>
      </c>
      <c r="D733" s="192">
        <v>441.44</v>
      </c>
      <c r="E733" s="192">
        <v>1103.5999999999999</v>
      </c>
      <c r="F733" s="71">
        <f t="shared" si="167"/>
        <v>250</v>
      </c>
    </row>
    <row r="734" spans="1:6" ht="12.75" customHeight="1" x14ac:dyDescent="0.2">
      <c r="A734" s="70">
        <v>32121</v>
      </c>
      <c r="B734" s="65" t="s">
        <v>1397</v>
      </c>
      <c r="C734" s="278" t="s">
        <v>1398</v>
      </c>
      <c r="D734" s="192">
        <v>25388.68</v>
      </c>
      <c r="E734" s="192">
        <v>30905.02</v>
      </c>
      <c r="F734" s="71">
        <f t="shared" si="167"/>
        <v>121.72755732082172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2348.5100000000002</v>
      </c>
      <c r="E736" s="194">
        <v>1908</v>
      </c>
      <c r="F736" s="45">
        <f t="shared" si="167"/>
        <v>81.243000881409912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9384.11</v>
      </c>
      <c r="E855" s="194">
        <v>8738.94</v>
      </c>
      <c r="F855" s="45">
        <f t="shared" si="169"/>
        <v>93.124867462124811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7" zoomScale="150" zoomScaleNormal="15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1296790.8999999997</v>
      </c>
      <c r="E6" s="180">
        <f t="shared" si="0"/>
        <v>1472428.38</v>
      </c>
      <c r="F6" s="181">
        <f t="shared" ref="F6:F298" si="1">IF(D6&gt;0,IF(E6/D6&gt;=100,"&gt;&gt;100",E6/D6*100),"-")</f>
        <v>113.54400929247733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1265391.5099999998</v>
      </c>
      <c r="E7" s="79">
        <f t="shared" si="2"/>
        <v>1345898.0999999999</v>
      </c>
      <c r="F7" s="71">
        <f t="shared" si="1"/>
        <v>106.36218825270925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11482.7</v>
      </c>
      <c r="E8" s="79">
        <f>E9+E10-E11</f>
        <v>9019.0299999999988</v>
      </c>
      <c r="F8" s="71">
        <f t="shared" si="1"/>
        <v>78.544506083064064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8496.44</v>
      </c>
      <c r="E9" s="192">
        <v>8496.44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2986.26</v>
      </c>
      <c r="E10" s="192">
        <v>696.79</v>
      </c>
      <c r="F10" s="71">
        <f t="shared" si="1"/>
        <v>23.33319938652361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174.2</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1253908.8099999998</v>
      </c>
      <c r="E12" s="79">
        <f t="shared" si="3"/>
        <v>1336879.0699999998</v>
      </c>
      <c r="F12" s="71">
        <f t="shared" si="1"/>
        <v>106.61692934432767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1075118.8499999999</v>
      </c>
      <c r="E13" s="79">
        <f t="shared" si="4"/>
        <v>1192413.3699999999</v>
      </c>
      <c r="F13" s="71">
        <f t="shared" si="1"/>
        <v>110.90991195996611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17368.96</v>
      </c>
      <c r="E14" s="192">
        <v>17368.96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1388250.97</v>
      </c>
      <c r="E15" s="192">
        <v>1433486.53</v>
      </c>
      <c r="F15" s="71">
        <f t="shared" si="1"/>
        <v>103.25845693448355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98268.39</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330501.08</v>
      </c>
      <c r="E18" s="192">
        <v>356710.51</v>
      </c>
      <c r="F18" s="71">
        <f t="shared" si="1"/>
        <v>107.93021009190045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97411.780000000028</v>
      </c>
      <c r="E19" s="79">
        <f t="shared" si="5"/>
        <v>78550.170000000013</v>
      </c>
      <c r="F19" s="71">
        <f t="shared" si="1"/>
        <v>80.637239151158084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157319.44</v>
      </c>
      <c r="E20" s="192">
        <v>158477.81</v>
      </c>
      <c r="F20" s="71">
        <f t="shared" si="1"/>
        <v>100.73631713919144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3914.41</v>
      </c>
      <c r="E21" s="192">
        <v>3914.41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1271.29</v>
      </c>
      <c r="E22" s="192">
        <v>1271.29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4227.91</v>
      </c>
      <c r="E24" s="192">
        <v>4227.91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41125.360000000001</v>
      </c>
      <c r="E25" s="192">
        <v>41679.85</v>
      </c>
      <c r="F25" s="71">
        <f t="shared" si="1"/>
        <v>101.34829214868878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39447.1</v>
      </c>
      <c r="E26" s="192">
        <v>40947.1</v>
      </c>
      <c r="F26" s="71">
        <f t="shared" si="1"/>
        <v>103.80256089801279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149893.73000000001</v>
      </c>
      <c r="E28" s="192">
        <v>171968.2</v>
      </c>
      <c r="F28" s="71">
        <f t="shared" si="1"/>
        <v>114.72674674250885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81378.179999999993</v>
      </c>
      <c r="E35" s="79">
        <f t="shared" si="7"/>
        <v>65915.53</v>
      </c>
      <c r="F35" s="71">
        <f t="shared" si="1"/>
        <v>80.999022096586586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118853.97</v>
      </c>
      <c r="E36" s="192">
        <v>129239.15</v>
      </c>
      <c r="F36" s="71">
        <f t="shared" si="1"/>
        <v>108.73776450210286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37475.79</v>
      </c>
      <c r="E40" s="192">
        <v>63323.62</v>
      </c>
      <c r="F40" s="71">
        <f t="shared" si="1"/>
        <v>168.9720750383114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42202.720000000001</v>
      </c>
      <c r="E54" s="192">
        <v>42445.96</v>
      </c>
      <c r="F54" s="71">
        <f t="shared" si="1"/>
        <v>100.57636095493369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42202.720000000001</v>
      </c>
      <c r="E55" s="192">
        <v>42445.96</v>
      </c>
      <c r="F55" s="71">
        <f t="shared" si="1"/>
        <v>100.57636095493369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31399.39</v>
      </c>
      <c r="E69" s="79">
        <f>E70+E82+E88+E119+E135+E147+E165+E171</f>
        <v>126530.28</v>
      </c>
      <c r="F69" s="71">
        <f t="shared" si="1"/>
        <v>402.97050356710747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21582.29</v>
      </c>
      <c r="E82" s="79">
        <f>SUM(E83:E85)-E86+E87</f>
        <v>27802.760000000002</v>
      </c>
      <c r="F82" s="71">
        <f t="shared" si="1"/>
        <v>128.82210367852531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762.2</v>
      </c>
      <c r="E85" s="192">
        <v>762.2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20820.09</v>
      </c>
      <c r="E87" s="192">
        <v>27040.560000000001</v>
      </c>
      <c r="F87" s="71">
        <f t="shared" si="1"/>
        <v>129.87724836924338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9817.1</v>
      </c>
      <c r="E147" s="79">
        <f t="shared" si="24"/>
        <v>98727.51999999999</v>
      </c>
      <c r="F147" s="71">
        <f t="shared" si="1"/>
        <v>1005.6688838862799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83809.81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83809.81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186.12</v>
      </c>
      <c r="E161" s="192">
        <v>47</v>
      </c>
      <c r="F161" s="71">
        <f t="shared" si="1"/>
        <v>25.252525252525253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9630.98</v>
      </c>
      <c r="E162" s="192">
        <v>14870.71</v>
      </c>
      <c r="F162" s="71">
        <f t="shared" si="1"/>
        <v>154.40495152102903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1296790.9000000001</v>
      </c>
      <c r="E176" s="79">
        <f>E177+E251</f>
        <v>1472428.3800000004</v>
      </c>
      <c r="F176" s="71">
        <f t="shared" si="1"/>
        <v>113.54400929247733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27274.35</v>
      </c>
      <c r="E177" s="79">
        <f>E178+E197+E203+E219+E247+E248</f>
        <v>119784.58</v>
      </c>
      <c r="F177" s="71">
        <f t="shared" si="1"/>
        <v>439.18399521895111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27274.35</v>
      </c>
      <c r="E178" s="79">
        <f>SUM(E179:E181)+E185+E186+SUM(E194:E196)</f>
        <v>96526.02</v>
      </c>
      <c r="F178" s="71">
        <f t="shared" si="1"/>
        <v>353.90768249289175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82917.66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9136.8700000000008</v>
      </c>
      <c r="E180" s="192">
        <v>13608.36</v>
      </c>
      <c r="F180" s="71">
        <f t="shared" si="1"/>
        <v>148.93896925314687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18137.48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23258.560000000001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1269516.55</v>
      </c>
      <c r="E251" s="79">
        <f>+E252+E255-E264+E274+E291</f>
        <v>1352643.8000000003</v>
      </c>
      <c r="F251" s="71">
        <f t="shared" si="1"/>
        <v>106.54794535762456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1265391.51</v>
      </c>
      <c r="E252" s="79">
        <f>E253-E254</f>
        <v>1345898.1</v>
      </c>
      <c r="F252" s="71">
        <f t="shared" si="1"/>
        <v>106.36218825270925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1265391.51</v>
      </c>
      <c r="E253" s="192">
        <v>1345898.1</v>
      </c>
      <c r="F253" s="71">
        <f t="shared" si="1"/>
        <v>106.36218825270925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3938.9200000000055</v>
      </c>
      <c r="E255" s="79">
        <f>E256-E260</f>
        <v>-77111.109999999986</v>
      </c>
      <c r="F255" s="71">
        <f t="shared" si="1"/>
        <v>-1957.6713921582534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46086.51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46086.51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42147.59</v>
      </c>
      <c r="E260" s="79">
        <f>SUM(E261:E263)</f>
        <v>77111.109999999986</v>
      </c>
      <c r="F260" s="71">
        <f t="shared" si="1"/>
        <v>182.95496848099734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34962.519999999997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42147.59</v>
      </c>
      <c r="E262" s="192">
        <v>42148.59</v>
      </c>
      <c r="F262" s="71">
        <f t="shared" si="1"/>
        <v>100.00237261489922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186.12</v>
      </c>
      <c r="E274" s="79">
        <f>SUM(E275:E277)+SUM(E286:E290)</f>
        <v>83856.81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83809.81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83809.81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186.12</v>
      </c>
      <c r="E288" s="192">
        <v>47</v>
      </c>
      <c r="F288" s="71">
        <f t="shared" si="39"/>
        <v>25.252525252525253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45647.41</v>
      </c>
      <c r="E297" s="79">
        <f t="shared" si="42"/>
        <v>31696.33</v>
      </c>
      <c r="F297" s="71">
        <f t="shared" si="1"/>
        <v>69.437302138281225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45647.41</v>
      </c>
      <c r="E298" s="193">
        <v>31696.33</v>
      </c>
      <c r="F298" s="75">
        <f t="shared" si="1"/>
        <v>69.437302138281225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35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9817.1</v>
      </c>
      <c r="E303" s="192">
        <v>98692.52</v>
      </c>
      <c r="F303" s="71">
        <f t="shared" si="43"/>
        <v>1005.3123631214921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20637.91</v>
      </c>
      <c r="E308" s="192">
        <v>26408.38</v>
      </c>
      <c r="F308" s="71">
        <f t="shared" si="43"/>
        <v>127.9605347634523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182.18</v>
      </c>
      <c r="E309" s="192">
        <v>632.17999999999995</v>
      </c>
      <c r="F309" s="71">
        <f t="shared" si="43"/>
        <v>347.00845317817539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9630.98</v>
      </c>
      <c r="E335" s="192">
        <v>14870.71</v>
      </c>
      <c r="F335" s="71">
        <f t="shared" si="43"/>
        <v>154.40495152102903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1780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27274.35</v>
      </c>
      <c r="E337" s="192">
        <v>94746.02</v>
      </c>
      <c r="F337" s="71">
        <f t="shared" si="43"/>
        <v>347.38140413978704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1306.3499999999999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21952.21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45647.41</v>
      </c>
      <c r="E387" s="192">
        <v>31696.33</v>
      </c>
      <c r="F387" s="71">
        <f t="shared" si="44"/>
        <v>69.437302138281225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910676.41</v>
      </c>
      <c r="E114" s="60">
        <f t="shared" si="22"/>
        <v>1192777.7</v>
      </c>
      <c r="F114" s="45">
        <f t="shared" si="1"/>
        <v>130.97711622946289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870253.42</v>
      </c>
      <c r="E115" s="60">
        <f t="shared" si="23"/>
        <v>1151369.42</v>
      </c>
      <c r="F115" s="45">
        <f t="shared" si="1"/>
        <v>132.30277451825467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870253.42</v>
      </c>
      <c r="E117" s="194">
        <v>1151369.42</v>
      </c>
      <c r="F117" s="45">
        <f t="shared" si="1"/>
        <v>132.30277451825467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40422.99</v>
      </c>
      <c r="E126" s="194">
        <v>41408.28</v>
      </c>
      <c r="F126" s="45">
        <f t="shared" si="1"/>
        <v>102.43744958005334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910676.41</v>
      </c>
      <c r="E141" s="81">
        <f t="shared" si="28"/>
        <v>1192777.7</v>
      </c>
      <c r="F141" s="61">
        <f t="shared" si="1"/>
        <v>130.97711622946289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150" zoomScaleNormal="15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138217.20000000001</v>
      </c>
      <c r="E5" s="82">
        <f t="shared" si="0"/>
        <v>70150.28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70150.28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70150.28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70150.28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138217.20000000001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138217.20000000001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138217.20000000001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150" zoomScaleNormal="150" workbookViewId="0">
      <selection activeCell="D41" sqref="D4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27274.35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1213897.77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11467.51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1190545.08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1042074.3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139416.84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8738.94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11885.18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1121387.5399999998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6346.43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1103155.93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959156.64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134945.35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8738.94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11885.18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119784.58000000031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1780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1780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1780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1780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118004.58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23258.560000000001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94746.02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23501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2026-01-25T18:51:41Z</dcterms:modified>
</cp:coreProperties>
</file>